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3\Octubre 2023\"/>
    </mc:Choice>
  </mc:AlternateContent>
  <bookViews>
    <workbookView xWindow="0" yWindow="9195" windowWidth="7995" windowHeight="6150"/>
  </bookViews>
  <sheets>
    <sheet name="Hoja 1" sheetId="11" r:id="rId1"/>
  </sheets>
  <definedNames>
    <definedName name="_xlnm._FilterDatabase" localSheetId="0" hidden="1">'Hoja 1'!$F$1:$F$131</definedName>
    <definedName name="_xlnm.Print_Titles" localSheetId="0">'Hoja 1'!$1:$7</definedName>
  </definedNames>
  <calcPr calcId="152511"/>
</workbook>
</file>

<file path=xl/calcChain.xml><?xml version="1.0" encoding="utf-8"?>
<calcChain xmlns="http://schemas.openxmlformats.org/spreadsheetml/2006/main">
  <c r="O105" i="11" l="1"/>
  <c r="O90" i="11"/>
  <c r="O84" i="11"/>
  <c r="O77" i="11"/>
  <c r="O64" i="11"/>
  <c r="O42" i="11"/>
  <c r="O30" i="11"/>
  <c r="O18" i="11"/>
  <c r="O9" i="11"/>
  <c r="P116" i="11"/>
  <c r="P108" i="11"/>
  <c r="P106" i="11"/>
  <c r="P100" i="11"/>
  <c r="P99" i="11"/>
  <c r="P98" i="11"/>
  <c r="P93" i="11"/>
  <c r="P92" i="11"/>
  <c r="P91" i="11"/>
  <c r="P86" i="11"/>
  <c r="P85" i="11"/>
  <c r="P80" i="11"/>
  <c r="P79" i="11"/>
  <c r="P78" i="11"/>
  <c r="P73" i="11"/>
  <c r="P72" i="11"/>
  <c r="P71" i="11"/>
  <c r="P70" i="11"/>
  <c r="P69" i="11"/>
  <c r="P68" i="11"/>
  <c r="P67" i="11"/>
  <c r="P66" i="11"/>
  <c r="P65" i="11"/>
  <c r="P59" i="11"/>
  <c r="P58" i="11"/>
  <c r="P57" i="11"/>
  <c r="P56" i="11"/>
  <c r="P55" i="11"/>
  <c r="P54" i="11"/>
  <c r="P53" i="11"/>
  <c r="P52" i="11"/>
  <c r="P49" i="11"/>
  <c r="P48" i="11"/>
  <c r="P47" i="11"/>
  <c r="P46" i="11"/>
  <c r="P45" i="11"/>
  <c r="P44" i="11"/>
  <c r="P43" i="11"/>
  <c r="P38" i="11"/>
  <c r="P37" i="11"/>
  <c r="P36" i="11"/>
  <c r="P35" i="11"/>
  <c r="P34" i="11"/>
  <c r="P33" i="11"/>
  <c r="P32" i="11"/>
  <c r="P31" i="11"/>
  <c r="P26" i="11"/>
  <c r="P25" i="11"/>
  <c r="P24" i="11"/>
  <c r="P23" i="11"/>
  <c r="P22" i="11"/>
  <c r="P21" i="11"/>
  <c r="P20" i="11"/>
  <c r="P19" i="11"/>
  <c r="P14" i="11"/>
  <c r="P13" i="11"/>
  <c r="P12" i="11"/>
  <c r="P11" i="11"/>
  <c r="P10" i="11"/>
  <c r="O118" i="11" l="1"/>
  <c r="M105" i="11"/>
  <c r="M90" i="11"/>
  <c r="M84" i="11"/>
  <c r="M77" i="11"/>
  <c r="M64" i="11"/>
  <c r="M42" i="11"/>
  <c r="M30" i="11"/>
  <c r="M18" i="11"/>
  <c r="M9" i="11"/>
  <c r="M118" i="11" l="1"/>
  <c r="L105" i="11"/>
  <c r="L90" i="11"/>
  <c r="L84" i="11"/>
  <c r="L77" i="11"/>
  <c r="L64" i="11"/>
  <c r="L42" i="11"/>
  <c r="L30" i="11"/>
  <c r="L18" i="11"/>
  <c r="L9" i="11"/>
  <c r="L118" i="11" l="1"/>
  <c r="K18" i="11"/>
  <c r="K9" i="11"/>
  <c r="K105" i="11"/>
  <c r="K90" i="11"/>
  <c r="K84" i="11"/>
  <c r="K77" i="11"/>
  <c r="K64" i="11"/>
  <c r="K42" i="11"/>
  <c r="K30" i="11"/>
  <c r="P9" i="11" l="1"/>
  <c r="K118" i="11"/>
  <c r="J105" i="11"/>
  <c r="J90" i="11"/>
  <c r="J84" i="11"/>
  <c r="J77" i="11"/>
  <c r="J64" i="11"/>
  <c r="J42" i="11"/>
  <c r="J30" i="11"/>
  <c r="J18" i="11"/>
  <c r="J9" i="11"/>
  <c r="J118" i="11" l="1"/>
  <c r="P42" i="11"/>
  <c r="I105" i="11"/>
  <c r="I90" i="11"/>
  <c r="I84" i="11"/>
  <c r="I77" i="11"/>
  <c r="I64" i="11"/>
  <c r="I42" i="11"/>
  <c r="I30" i="11"/>
  <c r="I18" i="11"/>
  <c r="I9" i="11"/>
  <c r="I118" i="11" l="1"/>
  <c r="N84" i="11"/>
  <c r="N105" i="11" l="1"/>
  <c r="N90" i="11"/>
  <c r="N77" i="11"/>
  <c r="N64" i="11"/>
  <c r="N42" i="11"/>
  <c r="N30" i="11"/>
  <c r="N18" i="11"/>
  <c r="N9" i="11"/>
  <c r="N118" i="11" l="1"/>
  <c r="H105" i="11"/>
  <c r="H90" i="11"/>
  <c r="H84" i="11"/>
  <c r="H77" i="11"/>
  <c r="H64" i="11"/>
  <c r="H42" i="11"/>
  <c r="H30" i="11"/>
  <c r="H18" i="11"/>
  <c r="H9" i="11"/>
  <c r="H118" i="11" l="1"/>
  <c r="P90" i="11" l="1"/>
  <c r="P84" i="11"/>
  <c r="P77" i="11"/>
  <c r="P64" i="11"/>
  <c r="P18" i="11" l="1"/>
  <c r="P30" i="11"/>
  <c r="G9" i="11"/>
  <c r="G18" i="11"/>
  <c r="G30" i="11"/>
  <c r="G42" i="11"/>
  <c r="G64" i="11"/>
  <c r="G77" i="11"/>
  <c r="G84" i="11"/>
  <c r="G105" i="11"/>
  <c r="G90" i="11"/>
  <c r="F90" i="11"/>
  <c r="G118" i="11" l="1"/>
  <c r="D105" i="11"/>
  <c r="E115" i="11" l="1"/>
  <c r="D115" i="11"/>
  <c r="E105" i="11"/>
  <c r="E98" i="11"/>
  <c r="E90" i="11"/>
  <c r="E84" i="11"/>
  <c r="E77" i="11"/>
  <c r="E64" i="11"/>
  <c r="E53" i="11"/>
  <c r="E42" i="11"/>
  <c r="E30" i="11"/>
  <c r="E18" i="11"/>
  <c r="E9" i="11"/>
  <c r="D98" i="11"/>
  <c r="D90" i="11"/>
  <c r="D84" i="11"/>
  <c r="D77" i="11"/>
  <c r="D64" i="11"/>
  <c r="D53" i="11"/>
  <c r="D42" i="11"/>
  <c r="D30" i="11"/>
  <c r="D18" i="11"/>
  <c r="D9" i="11"/>
  <c r="D118" i="11" l="1"/>
  <c r="E118" i="11"/>
  <c r="F30" i="11" l="1"/>
  <c r="F107" i="11" l="1"/>
  <c r="P107" i="11" s="1"/>
  <c r="F9" i="11"/>
  <c r="P105" i="11" l="1"/>
  <c r="F115" i="11"/>
  <c r="P115" i="11" s="1"/>
  <c r="P118" i="11" l="1"/>
  <c r="F105" i="11"/>
  <c r="F84" i="11"/>
  <c r="F42" i="11"/>
  <c r="F18" i="11" l="1"/>
  <c r="F64" i="11"/>
  <c r="F77" i="11"/>
  <c r="F118" i="11" l="1"/>
</calcChain>
</file>

<file path=xl/sharedStrings.xml><?xml version="1.0" encoding="utf-8"?>
<sst xmlns="http://schemas.openxmlformats.org/spreadsheetml/2006/main" count="161" uniqueCount="160">
  <si>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</si>
  <si>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</si>
  <si>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</si>
  <si>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</si>
  <si>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</si>
  <si>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</si>
  <si>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</si>
  <si>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</si>
  <si>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</si>
  <si>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</si>
  <si>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</si>
  <si>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</si>
  <si>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</si>
  <si>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</si>
  <si>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</si>
  <si>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</si>
  <si>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</si>
  <si>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</si>
  <si>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</si>
  <si>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</si>
  <si>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</si>
  <si>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</si>
  <si>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</si>
  <si>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</si>
  <si>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</si>
  <si>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</si>
  <si>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</si>
  <si>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</si>
  <si>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</si>
  <si>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</si>
  <si>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</si>
  <si>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</si>
  <si>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</si>
  <si>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</si>
  <si>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</si>
  <si>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</si>
  <si>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</si>
  <si>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</si>
  <si>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</si>
  <si>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</si>
  <si>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</si>
  <si>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</si>
  <si>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</si>
  <si>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</si>
  <si>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</si>
  <si>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</si>
  <si>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</si>
  <si>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</si>
  <si>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</si>
  <si>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</si>
  <si>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</si>
  <si>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</si>
  <si>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</si>
  <si>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</si>
  <si>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</si>
  <si>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</si>
  <si>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</si>
  <si>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</si>
  <si>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</si>
  <si>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</si>
  <si>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</si>
  <si>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</si>
  <si>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</si>
  <si>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</si>
  <si>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</si>
  <si>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</si>
  <si>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</si>
  <si>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</si>
  <si>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</si>
  <si>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</si>
  <si>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</si>
  <si>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</si>
  <si>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</si>
  <si>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</si>
  <si>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</si>
  <si>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</si>
  <si>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</si>
  <si>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</si>
  <si>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</si>
  <si>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</si>
  <si>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</si>
  <si>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</si>
  <si>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</si>
  <si>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</si>
  <si>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</si>
  <si>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</si>
  <si>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</si>
  <si>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</si>
  <si>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</si>
  <si>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</si>
  <si>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</si>
  <si>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</si>
  <si>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</si>
  <si>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</si>
  <si>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</si>
  <si>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</si>
  <si>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</si>
  <si>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</si>
  <si>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</si>
  <si>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</si>
  <si>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</si>
  <si>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</si>
  <si>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</si>
  <si>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</si>
  <si>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</si>
  <si>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</si>
  <si>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</si>
  <si>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</si>
  <si>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</si>
  <si>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</si>
  <si>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</si>
  <si>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</si>
  <si>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</si>
  <si>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</si>
  <si>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</si>
  <si>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</si>
  <si>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</si>
  <si>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</si>
  <si>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</si>
  <si>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</si>
  <si>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</si>
  <si>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</si>
  <si>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</si>
  <si>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</si>
  <si>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</si>
  <si>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</si>
  <si>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</si>
  <si>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</si>
  <si>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</si>
  <si>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</si>
  <si>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</si>
  <si>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</si>
  <si>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</si>
  <si>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</si>
  <si>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</si>
  <si>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</si>
  <si>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</si>
  <si>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</si>
  <si>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</si>
  <si>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</si>
  <si>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</si>
  <si>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</si>
  <si>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</si>
  <si>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</si>
  <si>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</si>
  <si>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</si>
  <si>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</si>
  <si>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</si>
  <si>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</si>
  <si>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 xml:space="preserve">                 Ejecución Presupuestaria del Gasto 2023</t>
  </si>
  <si>
    <t>Febrero</t>
  </si>
  <si>
    <t xml:space="preserve">                        Presupuesto Devengado</t>
  </si>
  <si>
    <t>Marzo</t>
  </si>
  <si>
    <t>Abril</t>
  </si>
  <si>
    <t>Mayo</t>
  </si>
  <si>
    <t>Junio</t>
  </si>
  <si>
    <t>Julio</t>
  </si>
  <si>
    <t>Agosto</t>
  </si>
  <si>
    <t>Septiembre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</si>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</sst>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2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1" xfId="0" applyNumberFormat="1" applyFont="1" applyFill="1" applyBorder="1" applyAlignment="1">
      <alignment vertical="center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vertical="center"/>
    </xf>
    <xf numFmtId="164" fontId="40" fillId="34" borderId="11" xfId="0" applyNumberFormat="1" applyFont="1" applyFill="1" applyBorder="1" applyAlignment="1">
      <alignment vertical="center"/>
    </xf>
    <xf numFmtId="164" fontId="40" fillId="34" borderId="18" xfId="0" applyNumberFormat="1" applyFont="1" applyFill="1" applyBorder="1" applyAlignment="1">
      <alignment horizontal="center" vertical="center" wrapText="1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1</xdr:col>
      <xdr:colOff>296533</xdr:colOff>
      <xdr:row>118</xdr:row>
      <xdr:rowOff>116815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25" y="16929339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6"/>
  <sheetViews>
    <sheetView tabSelected="1" topLeftCell="A73" zoomScale="106" zoomScaleNormal="106" workbookViewId="0">
      <selection activeCell="C95" sqref="C95"/>
    </sheetView>
  </sheetViews>
  <sheetFormatPr baseColWidth="10" defaultRowHeight="15"/>
  <cols>
    <col min="1" max="1" width="4" style="3" customWidth="1"/>
    <col min="2" max="2" width="5.7109375" style="10" customWidth="1"/>
    <col min="3" max="3" width="45.140625" style="2" customWidth="1"/>
    <col min="4" max="4" width="14.140625" style="2" customWidth="1"/>
    <col min="5" max="5" width="9.28515625" style="2" customWidth="1"/>
    <col min="6" max="6" width="12.140625" style="6" customWidth="1"/>
    <col min="7" max="7" width="13.28515625" style="6" customWidth="1"/>
    <col min="8" max="8" width="13" style="6" customWidth="1"/>
    <col min="9" max="10" width="13.140625" style="6" customWidth="1"/>
    <col min="11" max="11" width="13" style="6" customWidth="1"/>
    <col min="12" max="12" width="13.140625" style="6" customWidth="1"/>
    <col min="13" max="15" width="13" style="6" customWidth="1"/>
    <col min="16" max="16" width="14.140625" style="6" bestFit="1" customWidth="1"/>
  </cols>
  <sheetData>
    <row r="1" spans="1:16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s="1" customFormat="1" ht="27">
      <c r="A2" s="69" t="s">
        <v>118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</row>
    <row r="3" spans="1:16" s="1" customFormat="1" ht="25.5">
      <c r="A3" s="67" t="s">
        <v>119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1:16" s="4" customFormat="1" ht="27">
      <c r="A4" s="67" t="s">
        <v>149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s="1" customFormat="1" ht="27.75" customHeight="1">
      <c r="A5" s="21"/>
      <c r="B5" s="22"/>
      <c r="C5" s="22"/>
      <c r="D5" s="22"/>
      <c r="E5" s="22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s="26" customFormat="1" ht="25.5" customHeight="1">
      <c r="A6" s="73" t="s">
        <v>109</v>
      </c>
      <c r="B6" s="74"/>
      <c r="C6" s="74"/>
      <c r="D6" s="77" t="s">
        <v>141</v>
      </c>
      <c r="E6" s="78"/>
      <c r="F6" s="79" t="s">
        <v>151</v>
      </c>
      <c r="G6" s="80"/>
      <c r="H6" s="80"/>
      <c r="I6" s="80"/>
      <c r="J6" s="80"/>
      <c r="K6" s="80"/>
      <c r="L6" s="80"/>
      <c r="M6" s="80"/>
      <c r="N6" s="80"/>
      <c r="O6" s="65"/>
      <c r="P6" s="71" t="s">
        <v>117</v>
      </c>
    </row>
    <row r="7" spans="1:16" s="26" customFormat="1" ht="16.5" customHeight="1">
      <c r="A7" s="75"/>
      <c r="B7" s="76"/>
      <c r="C7" s="76"/>
      <c r="D7" s="27" t="s">
        <v>140</v>
      </c>
      <c r="E7" s="27" t="s">
        <v>139</v>
      </c>
      <c r="F7" s="28" t="s">
        <v>108</v>
      </c>
      <c r="G7" s="64" t="s">
        <v>150</v>
      </c>
      <c r="H7" s="64" t="s">
        <v>152</v>
      </c>
      <c r="I7" s="64" t="s">
        <v>153</v>
      </c>
      <c r="J7" s="64" t="s">
        <v>154</v>
      </c>
      <c r="K7" s="64" t="s">
        <v>155</v>
      </c>
      <c r="L7" s="64" t="s">
        <v>156</v>
      </c>
      <c r="M7" s="64" t="s">
        <v>157</v>
      </c>
      <c r="N7" s="64" t="s">
        <v>158</v>
      </c>
      <c r="O7" s="81" t="s">
        <v>159</v>
      </c>
      <c r="P7" s="72"/>
    </row>
    <row r="8" spans="1:16" s="32" customFormat="1" ht="22.5" customHeight="1">
      <c r="A8" s="29" t="s">
        <v>131</v>
      </c>
      <c r="B8" s="29"/>
      <c r="C8" s="30"/>
      <c r="D8" s="30"/>
      <c r="E8" s="30"/>
      <c r="F8" s="31"/>
      <c r="G8" s="31"/>
      <c r="H8" s="31"/>
      <c r="I8" s="31"/>
      <c r="J8" s="31"/>
      <c r="K8" s="31"/>
      <c r="L8" s="31"/>
      <c r="M8" s="31"/>
      <c r="N8" s="31"/>
      <c r="O8" s="31"/>
    </row>
    <row r="9" spans="1:16" s="32" customFormat="1" ht="12.75" customHeight="1">
      <c r="A9" s="33">
        <v>2.1</v>
      </c>
      <c r="B9" s="34" t="s">
        <v>0</v>
      </c>
      <c r="C9" s="35"/>
      <c r="D9" s="36">
        <f t="shared" ref="D9:F9" si="0">SUM(D10:D14)</f>
        <v>6994649545</v>
      </c>
      <c r="E9" s="36">
        <f t="shared" si="0"/>
        <v>0</v>
      </c>
      <c r="F9" s="36">
        <f t="shared" si="0"/>
        <v>719000440.44000006</v>
      </c>
      <c r="G9" s="36">
        <f t="shared" ref="G9:O9" si="1">SUM(G10:G14)</f>
        <v>811874680.78999996</v>
      </c>
      <c r="H9" s="36">
        <f t="shared" si="1"/>
        <v>847446308.38</v>
      </c>
      <c r="I9" s="36">
        <f t="shared" si="1"/>
        <v>843440006.0999999</v>
      </c>
      <c r="J9" s="36">
        <f t="shared" si="1"/>
        <v>822977260.77999997</v>
      </c>
      <c r="K9" s="36">
        <f>SUM(K10:K14)</f>
        <v>857337075.16019988</v>
      </c>
      <c r="L9" s="36">
        <f t="shared" ref="L9:M9" si="2">SUM(L10:L14)</f>
        <v>838781342.17999995</v>
      </c>
      <c r="M9" s="36">
        <f t="shared" si="2"/>
        <v>776626398.40000045</v>
      </c>
      <c r="N9" s="36">
        <f t="shared" si="1"/>
        <v>824032386.60460043</v>
      </c>
      <c r="O9" s="36">
        <f t="shared" si="1"/>
        <v>831325193.64999998</v>
      </c>
      <c r="P9" s="36">
        <f>SUM(P10:P14)</f>
        <v>8172841092.4848003</v>
      </c>
    </row>
    <row r="10" spans="1:16" s="32" customFormat="1" ht="12.75">
      <c r="A10" s="37"/>
      <c r="B10" s="37" t="s">
        <v>1</v>
      </c>
      <c r="C10" s="38" t="s">
        <v>2</v>
      </c>
      <c r="D10" s="39">
        <v>6587563071</v>
      </c>
      <c r="E10" s="38"/>
      <c r="F10" s="39">
        <v>678743700.15999997</v>
      </c>
      <c r="G10" s="39">
        <v>766602837.69000006</v>
      </c>
      <c r="H10" s="39">
        <v>796047971.80999994</v>
      </c>
      <c r="I10" s="39">
        <v>794960018.67999995</v>
      </c>
      <c r="J10" s="39">
        <v>775897467.25999999</v>
      </c>
      <c r="K10" s="39">
        <v>821463821.83019996</v>
      </c>
      <c r="L10" s="39">
        <v>830901145.52999997</v>
      </c>
      <c r="M10" s="39">
        <v>764324405.54000044</v>
      </c>
      <c r="N10" s="39">
        <v>811885144.84020042</v>
      </c>
      <c r="O10" s="39">
        <v>819617158.05999994</v>
      </c>
      <c r="P10" s="39">
        <f>F10+G10+H10+I10+J10+K10+N10+L10+M10+O10</f>
        <v>7860443671.4004002</v>
      </c>
    </row>
    <row r="11" spans="1:16" s="32" customFormat="1" ht="12.75">
      <c r="A11" s="37"/>
      <c r="B11" s="37" t="s">
        <v>3</v>
      </c>
      <c r="C11" s="38" t="s">
        <v>4</v>
      </c>
      <c r="D11" s="39">
        <v>381076306</v>
      </c>
      <c r="E11" s="38"/>
      <c r="F11" s="39">
        <v>38918020.32</v>
      </c>
      <c r="G11" s="39">
        <v>43932466.289999999</v>
      </c>
      <c r="H11" s="39">
        <v>49689731.439999998</v>
      </c>
      <c r="I11" s="39">
        <v>46952283.490000002</v>
      </c>
      <c r="J11" s="39">
        <v>45120285.020000003</v>
      </c>
      <c r="K11" s="39">
        <v>34640540.029999994</v>
      </c>
      <c r="L11" s="39">
        <v>6342317.3899999997</v>
      </c>
      <c r="M11" s="39">
        <v>10494606.510000002</v>
      </c>
      <c r="N11" s="39">
        <v>10447502.270000001</v>
      </c>
      <c r="O11" s="39">
        <v>10343305.73</v>
      </c>
      <c r="P11" s="39">
        <f t="shared" ref="P11:P14" si="3">F11+G11+H11+I11+J11+K11+N11+L11+M11+O11</f>
        <v>296881058.49000001</v>
      </c>
    </row>
    <row r="12" spans="1:16" s="32" customFormat="1" ht="12.75">
      <c r="A12" s="37"/>
      <c r="B12" s="37" t="s">
        <v>5</v>
      </c>
      <c r="C12" s="38" t="s">
        <v>6</v>
      </c>
      <c r="D12" s="39">
        <v>26010168</v>
      </c>
      <c r="E12" s="38"/>
      <c r="F12" s="39">
        <v>1338719.96</v>
      </c>
      <c r="G12" s="39">
        <v>1339376.81</v>
      </c>
      <c r="H12" s="39">
        <v>1708605.13</v>
      </c>
      <c r="I12" s="39">
        <v>1527703.93</v>
      </c>
      <c r="J12" s="39">
        <v>1959508.5</v>
      </c>
      <c r="K12" s="39">
        <v>1232713.3</v>
      </c>
      <c r="L12" s="39">
        <v>1537879.26</v>
      </c>
      <c r="M12" s="39">
        <v>1807386.3499999999</v>
      </c>
      <c r="N12" s="39">
        <v>1699739.494399999</v>
      </c>
      <c r="O12" s="39">
        <v>1364729.86</v>
      </c>
      <c r="P12" s="39">
        <f t="shared" si="3"/>
        <v>15516362.594399998</v>
      </c>
    </row>
    <row r="13" spans="1:16" s="32" customFormat="1" ht="12.75">
      <c r="A13" s="37"/>
      <c r="B13" s="37" t="s">
        <v>7</v>
      </c>
      <c r="C13" s="38" t="s">
        <v>8</v>
      </c>
      <c r="D13" s="39">
        <v>0</v>
      </c>
      <c r="E13" s="38"/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/>
      <c r="P13" s="39">
        <f t="shared" si="3"/>
        <v>0</v>
      </c>
    </row>
    <row r="14" spans="1:16" s="32" customFormat="1" ht="12.75">
      <c r="A14" s="37"/>
      <c r="B14" s="37" t="s">
        <v>9</v>
      </c>
      <c r="C14" s="38" t="s">
        <v>10</v>
      </c>
      <c r="D14" s="39">
        <v>0</v>
      </c>
      <c r="E14" s="38"/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/>
      <c r="P14" s="39">
        <f t="shared" si="3"/>
        <v>0</v>
      </c>
    </row>
    <row r="15" spans="1:16" s="32" customFormat="1" ht="12.75">
      <c r="A15" s="37"/>
      <c r="B15" s="37"/>
      <c r="C15" s="38"/>
      <c r="D15" s="39"/>
      <c r="E15" s="38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</row>
    <row r="16" spans="1:16" s="32" customFormat="1" ht="12.75">
      <c r="A16" s="37"/>
      <c r="B16" s="37"/>
      <c r="C16" s="38"/>
      <c r="D16" s="39"/>
      <c r="E16" s="38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</row>
    <row r="17" spans="1:16" s="32" customFormat="1" ht="15" customHeight="1">
      <c r="A17" s="37"/>
      <c r="B17" s="37"/>
      <c r="C17" s="38"/>
      <c r="D17" s="38"/>
      <c r="E17" s="38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</row>
    <row r="18" spans="1:16" s="32" customFormat="1" ht="12.75">
      <c r="A18" s="40" t="s">
        <v>123</v>
      </c>
      <c r="B18" s="34" t="s">
        <v>11</v>
      </c>
      <c r="C18" s="35"/>
      <c r="D18" s="41">
        <f t="shared" ref="D18:F18" si="4">SUM(D19:D26)</f>
        <v>652945415</v>
      </c>
      <c r="E18" s="41">
        <f t="shared" si="4"/>
        <v>0</v>
      </c>
      <c r="F18" s="41">
        <f t="shared" si="4"/>
        <v>32306152.030000001</v>
      </c>
      <c r="G18" s="41">
        <f t="shared" ref="G18:P18" si="5">SUM(G19:G26)</f>
        <v>70126827.980000004</v>
      </c>
      <c r="H18" s="41">
        <f t="shared" si="5"/>
        <v>77319617.98999998</v>
      </c>
      <c r="I18" s="41">
        <f t="shared" si="5"/>
        <v>83321323.099999979</v>
      </c>
      <c r="J18" s="41">
        <f t="shared" si="5"/>
        <v>36925521.340000004</v>
      </c>
      <c r="K18" s="41">
        <f>SUM(K19:K26)</f>
        <v>33932855.349999994</v>
      </c>
      <c r="L18" s="41">
        <f t="shared" ref="L18:M18" si="6">SUM(L19:L26)</f>
        <v>39841718.140000001</v>
      </c>
      <c r="M18" s="41">
        <f t="shared" si="6"/>
        <v>130484154.004412</v>
      </c>
      <c r="N18" s="41">
        <f t="shared" si="5"/>
        <v>90589509.690000013</v>
      </c>
      <c r="O18" s="41">
        <f t="shared" si="5"/>
        <v>78458374.019999996</v>
      </c>
      <c r="P18" s="41">
        <f t="shared" si="5"/>
        <v>673306053.64441204</v>
      </c>
    </row>
    <row r="19" spans="1:16" s="32" customFormat="1" ht="12.75">
      <c r="A19" s="37"/>
      <c r="B19" s="37" t="s">
        <v>12</v>
      </c>
      <c r="C19" s="38" t="s">
        <v>13</v>
      </c>
      <c r="D19" s="42">
        <v>186960044</v>
      </c>
      <c r="E19" s="38"/>
      <c r="F19" s="39">
        <v>28096059.280000001</v>
      </c>
      <c r="G19" s="39">
        <v>19308656.91</v>
      </c>
      <c r="H19" s="39">
        <v>29275528.109999999</v>
      </c>
      <c r="I19" s="39">
        <v>22328811.800000001</v>
      </c>
      <c r="J19" s="39">
        <v>22245162.73</v>
      </c>
      <c r="K19" s="39">
        <v>24149158.530000001</v>
      </c>
      <c r="L19" s="39">
        <v>24093737.25</v>
      </c>
      <c r="M19" s="39">
        <v>22432374.152412016</v>
      </c>
      <c r="N19" s="39">
        <v>22574886.559999991</v>
      </c>
      <c r="O19" s="39">
        <v>26773809.440000001</v>
      </c>
      <c r="P19" s="39">
        <f t="shared" ref="P19:P26" si="7">F19+G19+H19+I19+J19+K19+N19+L19+M19+O19</f>
        <v>241278184.76241204</v>
      </c>
    </row>
    <row r="20" spans="1:16" s="32" customFormat="1" ht="12.75">
      <c r="A20" s="37"/>
      <c r="B20" s="37" t="s">
        <v>14</v>
      </c>
      <c r="C20" s="38" t="s">
        <v>15</v>
      </c>
      <c r="D20" s="42">
        <v>45584874</v>
      </c>
      <c r="E20" s="38"/>
      <c r="F20" s="39">
        <v>545880.84</v>
      </c>
      <c r="G20" s="39">
        <v>1452530.22</v>
      </c>
      <c r="H20" s="39">
        <v>3338792.67</v>
      </c>
      <c r="I20" s="39">
        <v>1995314.06</v>
      </c>
      <c r="J20" s="39">
        <v>1192525.67</v>
      </c>
      <c r="K20" s="39">
        <v>2156818.65</v>
      </c>
      <c r="L20" s="39">
        <v>1911362.7</v>
      </c>
      <c r="M20" s="39">
        <v>3733918.54</v>
      </c>
      <c r="N20" s="39">
        <v>8061042.9700000007</v>
      </c>
      <c r="O20" s="39">
        <v>3074371.11</v>
      </c>
      <c r="P20" s="39">
        <f t="shared" si="7"/>
        <v>27462557.43</v>
      </c>
    </row>
    <row r="21" spans="1:16" s="32" customFormat="1" ht="12.75">
      <c r="A21" s="37"/>
      <c r="B21" s="37" t="s">
        <v>16</v>
      </c>
      <c r="C21" s="38" t="s">
        <v>17</v>
      </c>
      <c r="D21" s="42">
        <v>136399574</v>
      </c>
      <c r="E21" s="38"/>
      <c r="F21" s="39">
        <v>1053291.3899999999</v>
      </c>
      <c r="G21" s="39">
        <v>30469882.899999999</v>
      </c>
      <c r="H21" s="39">
        <v>32274241.66</v>
      </c>
      <c r="I21" s="39">
        <v>34663753.759999998</v>
      </c>
      <c r="J21" s="39">
        <v>1821913.38</v>
      </c>
      <c r="K21" s="39">
        <v>2273623.33</v>
      </c>
      <c r="L21" s="39">
        <v>1796640</v>
      </c>
      <c r="M21" s="39">
        <v>815800</v>
      </c>
      <c r="N21" s="39">
        <v>40548695</v>
      </c>
      <c r="O21" s="39">
        <v>26089052</v>
      </c>
      <c r="P21" s="39">
        <f t="shared" si="7"/>
        <v>171806893.42000002</v>
      </c>
    </row>
    <row r="22" spans="1:16" s="32" customFormat="1" ht="12.75">
      <c r="A22" s="37"/>
      <c r="B22" s="37" t="s">
        <v>18</v>
      </c>
      <c r="C22" s="38" t="s">
        <v>19</v>
      </c>
      <c r="D22" s="42">
        <v>25001459</v>
      </c>
      <c r="E22" s="38"/>
      <c r="F22" s="39">
        <v>56820</v>
      </c>
      <c r="G22" s="39">
        <v>5949727.4199999999</v>
      </c>
      <c r="H22" s="39">
        <v>4047560.58</v>
      </c>
      <c r="I22" s="39">
        <v>4616517.28</v>
      </c>
      <c r="J22" s="39">
        <v>900150.28</v>
      </c>
      <c r="K22" s="39">
        <v>419195.24</v>
      </c>
      <c r="L22" s="39">
        <v>959350.21</v>
      </c>
      <c r="M22" s="39">
        <v>320351</v>
      </c>
      <c r="N22" s="39">
        <v>5323622.17</v>
      </c>
      <c r="O22" s="39">
        <v>3683585.75</v>
      </c>
      <c r="P22" s="39">
        <f t="shared" si="7"/>
        <v>26276879.93</v>
      </c>
    </row>
    <row r="23" spans="1:16" s="32" customFormat="1" ht="12.75">
      <c r="A23" s="37"/>
      <c r="B23" s="37" t="s">
        <v>20</v>
      </c>
      <c r="C23" s="38" t="s">
        <v>21</v>
      </c>
      <c r="D23" s="42">
        <v>23456893</v>
      </c>
      <c r="E23" s="38"/>
      <c r="F23" s="39">
        <v>302400.98</v>
      </c>
      <c r="G23" s="39">
        <v>1871842.95</v>
      </c>
      <c r="H23" s="39">
        <v>1885221.75</v>
      </c>
      <c r="I23" s="39">
        <v>6192006.0300000003</v>
      </c>
      <c r="J23" s="39">
        <v>4805285.37</v>
      </c>
      <c r="K23" s="39">
        <v>833456.15</v>
      </c>
      <c r="L23" s="39">
        <v>4194176.75</v>
      </c>
      <c r="M23" s="39">
        <v>2167479.37</v>
      </c>
      <c r="N23" s="39">
        <v>910346.17</v>
      </c>
      <c r="O23" s="39">
        <v>1453574.2</v>
      </c>
      <c r="P23" s="39">
        <f t="shared" si="7"/>
        <v>24615789.720000003</v>
      </c>
    </row>
    <row r="24" spans="1:16" s="32" customFormat="1" ht="12.75">
      <c r="A24" s="37"/>
      <c r="B24" s="37" t="s">
        <v>22</v>
      </c>
      <c r="C24" s="38" t="s">
        <v>23</v>
      </c>
      <c r="D24" s="42">
        <v>8853376</v>
      </c>
      <c r="E24" s="38"/>
      <c r="F24" s="39">
        <v>0</v>
      </c>
      <c r="G24" s="39">
        <v>1495474.67</v>
      </c>
      <c r="H24" s="39">
        <v>337600.07</v>
      </c>
      <c r="I24" s="39">
        <v>0</v>
      </c>
      <c r="J24" s="39">
        <v>1495474.67</v>
      </c>
      <c r="K24" s="39">
        <v>0</v>
      </c>
      <c r="L24" s="39">
        <v>267060.34000000003</v>
      </c>
      <c r="M24" s="39">
        <v>2108314.8219999997</v>
      </c>
      <c r="N24" s="39">
        <v>35658.400000000001</v>
      </c>
      <c r="O24" s="39">
        <v>1920819.38</v>
      </c>
      <c r="P24" s="39">
        <f t="shared" si="7"/>
        <v>7660402.351999999</v>
      </c>
    </row>
    <row r="25" spans="1:16" s="32" customFormat="1" ht="12.75">
      <c r="A25" s="37"/>
      <c r="B25" s="37" t="s">
        <v>24</v>
      </c>
      <c r="C25" s="38" t="s">
        <v>135</v>
      </c>
      <c r="D25" s="42">
        <v>43114474</v>
      </c>
      <c r="E25" s="38"/>
      <c r="F25" s="39">
        <v>841130.3</v>
      </c>
      <c r="G25" s="39">
        <v>6697437.7000000002</v>
      </c>
      <c r="H25" s="39">
        <v>2641016.5699999998</v>
      </c>
      <c r="I25" s="39">
        <v>10599174.43</v>
      </c>
      <c r="J25" s="39">
        <v>1830116.6</v>
      </c>
      <c r="K25" s="39">
        <v>2620069.44</v>
      </c>
      <c r="L25" s="39">
        <v>5932636.3899999997</v>
      </c>
      <c r="M25" s="39">
        <v>3344936.56</v>
      </c>
      <c r="N25" s="39">
        <v>1724619.27</v>
      </c>
      <c r="O25" s="39">
        <v>7137377.2000000002</v>
      </c>
      <c r="P25" s="39">
        <f t="shared" si="7"/>
        <v>43368514.460000008</v>
      </c>
    </row>
    <row r="26" spans="1:16" s="32" customFormat="1" ht="12.75">
      <c r="A26" s="37"/>
      <c r="B26" s="37" t="s">
        <v>25</v>
      </c>
      <c r="C26" s="38" t="s">
        <v>26</v>
      </c>
      <c r="D26" s="42">
        <v>183574721</v>
      </c>
      <c r="E26" s="38"/>
      <c r="F26" s="39">
        <v>1410569.24</v>
      </c>
      <c r="G26" s="39">
        <v>2881275.21</v>
      </c>
      <c r="H26" s="39">
        <v>3519656.58</v>
      </c>
      <c r="I26" s="39">
        <v>2925745.74</v>
      </c>
      <c r="J26" s="39">
        <v>2634892.64</v>
      </c>
      <c r="K26" s="39">
        <v>1480534.01</v>
      </c>
      <c r="L26" s="39">
        <v>686754.5</v>
      </c>
      <c r="M26" s="39">
        <v>95560979.559999987</v>
      </c>
      <c r="N26" s="39">
        <v>11410639.15</v>
      </c>
      <c r="O26" s="39">
        <v>8325784.9400000004</v>
      </c>
      <c r="P26" s="39">
        <f t="shared" si="7"/>
        <v>130836831.56999999</v>
      </c>
    </row>
    <row r="27" spans="1:16" s="32" customFormat="1" ht="12.75">
      <c r="A27" s="37"/>
      <c r="B27" s="37"/>
      <c r="C27" s="38"/>
      <c r="D27" s="42"/>
      <c r="E27" s="38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1:16" s="32" customFormat="1" ht="12.75">
      <c r="A28" s="37"/>
      <c r="B28" s="37"/>
      <c r="C28" s="38"/>
      <c r="D28" s="42"/>
      <c r="E28" s="38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6" s="32" customFormat="1" ht="15" customHeight="1">
      <c r="A29" s="37"/>
      <c r="B29" s="37"/>
      <c r="C29" s="38"/>
      <c r="D29" s="38"/>
      <c r="E29" s="38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  <row r="30" spans="1:16" s="32" customFormat="1" ht="15" customHeight="1">
      <c r="A30" s="40" t="s">
        <v>124</v>
      </c>
      <c r="B30" s="34" t="s">
        <v>27</v>
      </c>
      <c r="C30" s="35"/>
      <c r="D30" s="36">
        <f t="shared" ref="D30:F30" si="8">SUM(D31:D38)</f>
        <v>274496095</v>
      </c>
      <c r="E30" s="36">
        <f t="shared" si="8"/>
        <v>0</v>
      </c>
      <c r="F30" s="36">
        <f t="shared" si="8"/>
        <v>12736144.35</v>
      </c>
      <c r="G30" s="36">
        <f t="shared" ref="G30:P30" si="9">SUM(G31:G38)</f>
        <v>26195413.079999998</v>
      </c>
      <c r="H30" s="36">
        <f t="shared" si="9"/>
        <v>21392978.879999999</v>
      </c>
      <c r="I30" s="36">
        <f t="shared" si="9"/>
        <v>16828077.18</v>
      </c>
      <c r="J30" s="36">
        <f t="shared" si="9"/>
        <v>15714032.66</v>
      </c>
      <c r="K30" s="36">
        <f t="shared" ref="K30:M30" si="10">SUM(K31:K38)</f>
        <v>17707384.32</v>
      </c>
      <c r="L30" s="36">
        <f t="shared" si="10"/>
        <v>28837564.199999999</v>
      </c>
      <c r="M30" s="36">
        <f t="shared" si="10"/>
        <v>33564018.479999997</v>
      </c>
      <c r="N30" s="36">
        <f t="shared" si="9"/>
        <v>22075293.919999998</v>
      </c>
      <c r="O30" s="36">
        <f t="shared" si="9"/>
        <v>28001536.930000003</v>
      </c>
      <c r="P30" s="36">
        <f t="shared" si="9"/>
        <v>223052444</v>
      </c>
    </row>
    <row r="31" spans="1:16" s="32" customFormat="1" ht="12.75">
      <c r="A31" s="37"/>
      <c r="B31" s="37" t="s">
        <v>28</v>
      </c>
      <c r="C31" s="38" t="s">
        <v>29</v>
      </c>
      <c r="D31" s="42">
        <v>58871589</v>
      </c>
      <c r="E31" s="38"/>
      <c r="F31" s="39">
        <v>1566554.28</v>
      </c>
      <c r="G31" s="39">
        <v>4414917.8499999996</v>
      </c>
      <c r="H31" s="39">
        <v>2709703.91</v>
      </c>
      <c r="I31" s="39">
        <v>2490446.7400000002</v>
      </c>
      <c r="J31" s="39">
        <v>2331990.67</v>
      </c>
      <c r="K31" s="39">
        <v>5367927.2699999996</v>
      </c>
      <c r="L31" s="39">
        <v>5176894.37</v>
      </c>
      <c r="M31" s="39">
        <v>4275151.3599999994</v>
      </c>
      <c r="N31" s="39">
        <v>4827171.1999999993</v>
      </c>
      <c r="O31" s="39">
        <v>3912162.35</v>
      </c>
      <c r="P31" s="39">
        <f t="shared" ref="P31:P38" si="11">F31+G31+H31+I31+J31+K31+N31+L31+M31+O31</f>
        <v>37072920</v>
      </c>
    </row>
    <row r="32" spans="1:16" s="32" customFormat="1" ht="12.75">
      <c r="A32" s="37"/>
      <c r="B32" s="37" t="s">
        <v>30</v>
      </c>
      <c r="C32" s="38" t="s">
        <v>31</v>
      </c>
      <c r="D32" s="42">
        <v>13750874</v>
      </c>
      <c r="E32" s="38"/>
      <c r="F32" s="39">
        <v>1612039.96</v>
      </c>
      <c r="G32" s="39">
        <v>2941984.76</v>
      </c>
      <c r="H32" s="39">
        <v>805423.18</v>
      </c>
      <c r="I32" s="39">
        <v>505408.96</v>
      </c>
      <c r="J32" s="39">
        <v>775362.45</v>
      </c>
      <c r="K32" s="39">
        <v>228016.05</v>
      </c>
      <c r="L32" s="39">
        <v>840184.09</v>
      </c>
      <c r="M32" s="39">
        <v>595991.75</v>
      </c>
      <c r="N32" s="39">
        <v>504594.99</v>
      </c>
      <c r="O32" s="39">
        <v>1449962.57</v>
      </c>
      <c r="P32" s="39">
        <f t="shared" si="11"/>
        <v>10258968.76</v>
      </c>
    </row>
    <row r="33" spans="1:16" s="32" customFormat="1" ht="12.75">
      <c r="A33" s="37"/>
      <c r="B33" s="37" t="s">
        <v>32</v>
      </c>
      <c r="C33" s="38" t="s">
        <v>33</v>
      </c>
      <c r="D33" s="42">
        <v>54649230</v>
      </c>
      <c r="E33" s="38"/>
      <c r="F33" s="39">
        <v>796368.15</v>
      </c>
      <c r="G33" s="39">
        <v>4411889.16</v>
      </c>
      <c r="H33" s="39">
        <v>6523266.8399999999</v>
      </c>
      <c r="I33" s="39">
        <v>4896194.18</v>
      </c>
      <c r="J33" s="39">
        <v>4114619.4</v>
      </c>
      <c r="K33" s="39">
        <v>2138979.67</v>
      </c>
      <c r="L33" s="39">
        <v>7110655.9900000002</v>
      </c>
      <c r="M33" s="39">
        <v>8958388.9499999993</v>
      </c>
      <c r="N33" s="39">
        <v>7619600.5600000005</v>
      </c>
      <c r="O33" s="39">
        <v>6847428.5099999998</v>
      </c>
      <c r="P33" s="39">
        <f t="shared" si="11"/>
        <v>53417391.410000004</v>
      </c>
    </row>
    <row r="34" spans="1:16" s="32" customFormat="1" ht="12.75">
      <c r="A34" s="37"/>
      <c r="B34" s="37" t="s">
        <v>34</v>
      </c>
      <c r="C34" s="38" t="s">
        <v>35</v>
      </c>
      <c r="D34" s="42">
        <v>1646623</v>
      </c>
      <c r="E34" s="38"/>
      <c r="F34" s="39">
        <v>238790.22</v>
      </c>
      <c r="G34" s="39">
        <v>103198.49</v>
      </c>
      <c r="H34" s="39">
        <v>586451.93999999994</v>
      </c>
      <c r="I34" s="39">
        <v>316352.95</v>
      </c>
      <c r="J34" s="39">
        <v>828395.55</v>
      </c>
      <c r="K34" s="39">
        <v>17079.91</v>
      </c>
      <c r="L34" s="39">
        <v>115929.4</v>
      </c>
      <c r="M34" s="39">
        <v>725</v>
      </c>
      <c r="N34" s="39">
        <v>55104.1</v>
      </c>
      <c r="O34" s="39">
        <v>75762.63</v>
      </c>
      <c r="P34" s="39">
        <f t="shared" si="11"/>
        <v>2337790.1899999995</v>
      </c>
    </row>
    <row r="35" spans="1:16" s="32" customFormat="1" ht="12.75">
      <c r="A35" s="37"/>
      <c r="B35" s="37" t="s">
        <v>36</v>
      </c>
      <c r="C35" s="38" t="s">
        <v>133</v>
      </c>
      <c r="D35" s="42">
        <v>10332741</v>
      </c>
      <c r="E35" s="38"/>
      <c r="F35" s="39">
        <v>354208.17</v>
      </c>
      <c r="G35" s="39">
        <v>682198.14</v>
      </c>
      <c r="H35" s="39">
        <v>480197.45</v>
      </c>
      <c r="I35" s="39">
        <v>1542927.92</v>
      </c>
      <c r="J35" s="39">
        <v>872756.43</v>
      </c>
      <c r="K35" s="39">
        <v>356859.01</v>
      </c>
      <c r="L35" s="39">
        <v>337610.16</v>
      </c>
      <c r="M35" s="39">
        <v>607769.53999999992</v>
      </c>
      <c r="N35" s="39">
        <v>590184.83000000007</v>
      </c>
      <c r="O35" s="39">
        <v>244083.71</v>
      </c>
      <c r="P35" s="39">
        <f t="shared" si="11"/>
        <v>6068795.3600000003</v>
      </c>
    </row>
    <row r="36" spans="1:16" s="32" customFormat="1" ht="12.75">
      <c r="A36" s="37"/>
      <c r="B36" s="37" t="s">
        <v>37</v>
      </c>
      <c r="C36" s="38" t="s">
        <v>38</v>
      </c>
      <c r="D36" s="42">
        <v>28823586</v>
      </c>
      <c r="E36" s="38"/>
      <c r="F36" s="39">
        <v>2244201.2200000002</v>
      </c>
      <c r="G36" s="39">
        <v>2519050.63</v>
      </c>
      <c r="H36" s="39">
        <v>2620061.63</v>
      </c>
      <c r="I36" s="39">
        <v>1633390.51</v>
      </c>
      <c r="J36" s="39">
        <v>1223576.46</v>
      </c>
      <c r="K36" s="39">
        <v>4259361.8100000005</v>
      </c>
      <c r="L36" s="39">
        <v>6837760.1100000003</v>
      </c>
      <c r="M36" s="39">
        <v>2045537.9899999998</v>
      </c>
      <c r="N36" s="39">
        <v>2090259.79</v>
      </c>
      <c r="O36" s="39">
        <v>3974459.38</v>
      </c>
      <c r="P36" s="39">
        <f t="shared" si="11"/>
        <v>29447659.529999997</v>
      </c>
    </row>
    <row r="37" spans="1:16" s="32" customFormat="1" ht="12.75">
      <c r="A37" s="37"/>
      <c r="B37" s="37" t="s">
        <v>39</v>
      </c>
      <c r="C37" s="38" t="s">
        <v>136</v>
      </c>
      <c r="D37" s="42">
        <v>53561566</v>
      </c>
      <c r="E37" s="38"/>
      <c r="F37" s="39">
        <v>3553656.67</v>
      </c>
      <c r="G37" s="39">
        <v>5685132.8300000001</v>
      </c>
      <c r="H37" s="39">
        <v>4267336.8099999996</v>
      </c>
      <c r="I37" s="39">
        <v>3920048.47</v>
      </c>
      <c r="J37" s="39">
        <v>2101882.41</v>
      </c>
      <c r="K37" s="39">
        <v>3071682.5899999994</v>
      </c>
      <c r="L37" s="39">
        <v>5859927.8099999996</v>
      </c>
      <c r="M37" s="39">
        <v>15023733.16</v>
      </c>
      <c r="N37" s="39">
        <v>5054514.6500000004</v>
      </c>
      <c r="O37" s="39">
        <v>8873342.2100000009</v>
      </c>
      <c r="P37" s="39">
        <f t="shared" si="11"/>
        <v>57411257.609999999</v>
      </c>
    </row>
    <row r="38" spans="1:16" s="32" customFormat="1" ht="12.75">
      <c r="A38" s="37"/>
      <c r="B38" s="37" t="s">
        <v>40</v>
      </c>
      <c r="C38" s="38" t="s">
        <v>41</v>
      </c>
      <c r="D38" s="42">
        <v>52859886</v>
      </c>
      <c r="E38" s="38"/>
      <c r="F38" s="39">
        <v>2370325.6800000002</v>
      </c>
      <c r="G38" s="39">
        <v>5437041.2199999997</v>
      </c>
      <c r="H38" s="39">
        <v>3400537.12</v>
      </c>
      <c r="I38" s="39">
        <v>1523307.45</v>
      </c>
      <c r="J38" s="39">
        <v>3465449.29</v>
      </c>
      <c r="K38" s="39">
        <v>2267478.0100000007</v>
      </c>
      <c r="L38" s="39">
        <v>2558602.27</v>
      </c>
      <c r="M38" s="39">
        <v>2056720.73</v>
      </c>
      <c r="N38" s="39">
        <v>1333863.8</v>
      </c>
      <c r="O38" s="39">
        <v>2624335.5699999998</v>
      </c>
      <c r="P38" s="39">
        <f t="shared" si="11"/>
        <v>27037661.140000001</v>
      </c>
    </row>
    <row r="39" spans="1:16" s="32" customFormat="1" ht="12.75">
      <c r="A39" s="37"/>
      <c r="B39" s="37"/>
      <c r="C39" s="38"/>
      <c r="D39" s="42"/>
      <c r="E39" s="38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</row>
    <row r="40" spans="1:16" s="32" customFormat="1" ht="12.75">
      <c r="A40" s="37"/>
      <c r="B40" s="37"/>
      <c r="C40" s="38"/>
      <c r="D40" s="42"/>
      <c r="E40" s="38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</row>
    <row r="41" spans="1:16" s="32" customFormat="1" ht="15" customHeight="1">
      <c r="A41" s="37"/>
      <c r="B41" s="37"/>
      <c r="C41" s="38"/>
      <c r="D41" s="38"/>
      <c r="E41" s="38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</row>
    <row r="42" spans="1:16" s="32" customFormat="1" ht="17.25" customHeight="1">
      <c r="A42" s="40" t="s">
        <v>125</v>
      </c>
      <c r="B42" s="34" t="s">
        <v>42</v>
      </c>
      <c r="C42" s="35"/>
      <c r="D42" s="36">
        <f t="shared" ref="D42:F42" si="12">SUM(D43:D49)</f>
        <v>1861616900</v>
      </c>
      <c r="E42" s="36">
        <f t="shared" si="12"/>
        <v>0</v>
      </c>
      <c r="F42" s="36">
        <f t="shared" si="12"/>
        <v>200991607.58000001</v>
      </c>
      <c r="G42" s="36">
        <f t="shared" ref="G42:P42" si="13">SUM(G43:G49)</f>
        <v>236606167.63999999</v>
      </c>
      <c r="H42" s="36">
        <f t="shared" si="13"/>
        <v>238710938.21000001</v>
      </c>
      <c r="I42" s="36">
        <f t="shared" si="13"/>
        <v>238879500.22</v>
      </c>
      <c r="J42" s="36">
        <f t="shared" si="13"/>
        <v>234902665.15000001</v>
      </c>
      <c r="K42" s="36">
        <f t="shared" ref="K42:M42" si="14">SUM(K43:K49)</f>
        <v>238694352.69699737</v>
      </c>
      <c r="L42" s="36">
        <f t="shared" si="14"/>
        <v>235548419.53</v>
      </c>
      <c r="M42" s="36">
        <f t="shared" si="14"/>
        <v>239008452.98056498</v>
      </c>
      <c r="N42" s="36">
        <f t="shared" si="13"/>
        <v>245631934.16258946</v>
      </c>
      <c r="O42" s="36">
        <f t="shared" si="13"/>
        <v>238908034.99000001</v>
      </c>
      <c r="P42" s="36">
        <f t="shared" si="13"/>
        <v>2347882073.160152</v>
      </c>
    </row>
    <row r="43" spans="1:16" s="32" customFormat="1" ht="12.75">
      <c r="A43" s="43"/>
      <c r="B43" s="43" t="s">
        <v>43</v>
      </c>
      <c r="C43" s="38" t="s">
        <v>44</v>
      </c>
      <c r="D43" s="42">
        <v>1859355121</v>
      </c>
      <c r="E43" s="38"/>
      <c r="F43" s="39">
        <v>200966607.58000001</v>
      </c>
      <c r="G43" s="39">
        <v>236556283.19</v>
      </c>
      <c r="H43" s="39">
        <v>238710938.21000001</v>
      </c>
      <c r="I43" s="39">
        <v>238854500.22</v>
      </c>
      <c r="J43" s="39">
        <v>234877665.15000001</v>
      </c>
      <c r="K43" s="39">
        <v>238652427.69699737</v>
      </c>
      <c r="L43" s="39">
        <v>235548419.53</v>
      </c>
      <c r="M43" s="39">
        <v>238934547.98056498</v>
      </c>
      <c r="N43" s="39">
        <v>245631934.16258946</v>
      </c>
      <c r="O43" s="39">
        <v>238883034.99000001</v>
      </c>
      <c r="P43" s="39">
        <f t="shared" ref="P43:P59" si="15">F43+G43+H43+I43+J43+K43+N43+L43+M43+O43</f>
        <v>2347616358.7101521</v>
      </c>
    </row>
    <row r="44" spans="1:16" s="32" customFormat="1" ht="12.75">
      <c r="A44" s="43"/>
      <c r="B44" s="43" t="s">
        <v>45</v>
      </c>
      <c r="C44" s="38" t="s">
        <v>46</v>
      </c>
      <c r="D44" s="39">
        <v>0</v>
      </c>
      <c r="E44" s="38"/>
      <c r="F44" s="39">
        <v>25000</v>
      </c>
      <c r="G44" s="39"/>
      <c r="H44" s="39">
        <v>0</v>
      </c>
      <c r="I44" s="39">
        <v>25000</v>
      </c>
      <c r="J44" s="39">
        <v>25000</v>
      </c>
      <c r="K44" s="39">
        <v>0</v>
      </c>
      <c r="L44" s="39">
        <v>0</v>
      </c>
      <c r="M44" s="39">
        <v>0</v>
      </c>
      <c r="N44" s="39">
        <v>0</v>
      </c>
      <c r="O44" s="39">
        <v>25000</v>
      </c>
      <c r="P44" s="39">
        <f t="shared" si="15"/>
        <v>100000</v>
      </c>
    </row>
    <row r="45" spans="1:16" s="32" customFormat="1" ht="12.75">
      <c r="A45" s="43"/>
      <c r="B45" s="43" t="s">
        <v>47</v>
      </c>
      <c r="C45" s="38" t="s">
        <v>48</v>
      </c>
      <c r="D45" s="39">
        <v>0</v>
      </c>
      <c r="E45" s="38"/>
      <c r="F45" s="39">
        <v>0</v>
      </c>
      <c r="G45" s="39"/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f t="shared" si="15"/>
        <v>0</v>
      </c>
    </row>
    <row r="46" spans="1:16" s="32" customFormat="1" ht="12.75">
      <c r="A46" s="43"/>
      <c r="B46" s="43" t="s">
        <v>49</v>
      </c>
      <c r="C46" s="38" t="s">
        <v>50</v>
      </c>
      <c r="D46" s="39">
        <v>0</v>
      </c>
      <c r="E46" s="38"/>
      <c r="F46" s="39">
        <v>0</v>
      </c>
      <c r="G46" s="39"/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f t="shared" si="15"/>
        <v>0</v>
      </c>
    </row>
    <row r="47" spans="1:16" s="32" customFormat="1" ht="12.75">
      <c r="A47" s="43"/>
      <c r="B47" s="43" t="s">
        <v>51</v>
      </c>
      <c r="C47" s="38" t="s">
        <v>52</v>
      </c>
      <c r="D47" s="39">
        <v>0</v>
      </c>
      <c r="E47" s="38"/>
      <c r="F47" s="39">
        <v>0</v>
      </c>
      <c r="G47" s="39"/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f t="shared" si="15"/>
        <v>0</v>
      </c>
    </row>
    <row r="48" spans="1:16" s="32" customFormat="1" ht="12.75">
      <c r="A48" s="43"/>
      <c r="B48" s="43" t="s">
        <v>53</v>
      </c>
      <c r="C48" s="38" t="s">
        <v>54</v>
      </c>
      <c r="D48" s="39">
        <v>2261779</v>
      </c>
      <c r="E48" s="38"/>
      <c r="F48" s="39">
        <v>0</v>
      </c>
      <c r="G48" s="39">
        <v>49884.45</v>
      </c>
      <c r="H48" s="39">
        <v>0</v>
      </c>
      <c r="I48" s="39">
        <v>0</v>
      </c>
      <c r="J48" s="39">
        <v>0</v>
      </c>
      <c r="K48" s="39">
        <v>41925</v>
      </c>
      <c r="L48" s="39">
        <v>0</v>
      </c>
      <c r="M48" s="39">
        <v>73905</v>
      </c>
      <c r="N48" s="39">
        <v>0</v>
      </c>
      <c r="O48" s="39">
        <v>0</v>
      </c>
      <c r="P48" s="39">
        <f t="shared" si="15"/>
        <v>165714.45000000001</v>
      </c>
    </row>
    <row r="49" spans="1:16" s="32" customFormat="1" ht="12.75">
      <c r="A49" s="43"/>
      <c r="B49" s="43" t="s">
        <v>55</v>
      </c>
      <c r="C49" s="38" t="s">
        <v>56</v>
      </c>
      <c r="D49" s="39">
        <v>0</v>
      </c>
      <c r="E49" s="38"/>
      <c r="F49" s="39">
        <v>0</v>
      </c>
      <c r="G49" s="39"/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f t="shared" si="15"/>
        <v>0</v>
      </c>
    </row>
    <row r="50" spans="1:16" s="32" customFormat="1" ht="12.75">
      <c r="A50" s="43"/>
      <c r="B50" s="43"/>
      <c r="C50" s="38"/>
      <c r="D50" s="39"/>
      <c r="E50" s="38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</row>
    <row r="51" spans="1:16" s="32" customFormat="1" ht="12.75">
      <c r="A51" s="43"/>
      <c r="B51" s="43"/>
      <c r="C51" s="38"/>
      <c r="D51" s="39"/>
      <c r="E51" s="38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</row>
    <row r="52" spans="1:16" s="32" customFormat="1" ht="12.75">
      <c r="A52" s="43"/>
      <c r="B52" s="43"/>
      <c r="C52" s="38"/>
      <c r="D52" s="39"/>
      <c r="E52" s="38"/>
      <c r="F52" s="39"/>
      <c r="G52" s="39"/>
      <c r="H52" s="39"/>
      <c r="I52" s="39"/>
      <c r="J52" s="39"/>
      <c r="K52" s="39"/>
      <c r="L52" s="39"/>
      <c r="M52" s="39"/>
      <c r="N52" s="39"/>
      <c r="O52" s="39">
        <v>0</v>
      </c>
      <c r="P52" s="39">
        <f t="shared" si="15"/>
        <v>0</v>
      </c>
    </row>
    <row r="53" spans="1:16" s="32" customFormat="1" ht="12.75" customHeight="1">
      <c r="A53" s="40" t="s">
        <v>126</v>
      </c>
      <c r="B53" s="34" t="s">
        <v>57</v>
      </c>
      <c r="C53" s="35"/>
      <c r="D53" s="36">
        <f>SUM(D54:D62)</f>
        <v>0</v>
      </c>
      <c r="E53" s="36">
        <f>SUM(E54:E62)</f>
        <v>0</v>
      </c>
      <c r="F53" s="39">
        <v>0</v>
      </c>
      <c r="G53" s="39"/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f t="shared" si="15"/>
        <v>0</v>
      </c>
    </row>
    <row r="54" spans="1:16" s="32" customFormat="1" ht="12.75">
      <c r="A54" s="43"/>
      <c r="B54" s="43" t="s">
        <v>58</v>
      </c>
      <c r="C54" s="38" t="s">
        <v>59</v>
      </c>
      <c r="D54" s="39">
        <v>0</v>
      </c>
      <c r="E54" s="38"/>
      <c r="F54" s="39">
        <v>0</v>
      </c>
      <c r="G54" s="39"/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f t="shared" si="15"/>
        <v>0</v>
      </c>
    </row>
    <row r="55" spans="1:16" s="32" customFormat="1" ht="12.75">
      <c r="A55" s="43"/>
      <c r="B55" s="43" t="s">
        <v>60</v>
      </c>
      <c r="C55" s="38" t="s">
        <v>61</v>
      </c>
      <c r="D55" s="39">
        <v>0</v>
      </c>
      <c r="E55" s="38"/>
      <c r="F55" s="39">
        <v>0</v>
      </c>
      <c r="G55" s="39"/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f t="shared" si="15"/>
        <v>0</v>
      </c>
    </row>
    <row r="56" spans="1:16" s="32" customFormat="1" ht="12.75">
      <c r="A56" s="43"/>
      <c r="B56" s="43" t="s">
        <v>62</v>
      </c>
      <c r="C56" s="38" t="s">
        <v>63</v>
      </c>
      <c r="D56" s="39">
        <v>0</v>
      </c>
      <c r="E56" s="38"/>
      <c r="F56" s="39">
        <v>0</v>
      </c>
      <c r="G56" s="39"/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f t="shared" si="15"/>
        <v>0</v>
      </c>
    </row>
    <row r="57" spans="1:16" s="32" customFormat="1" ht="12.75">
      <c r="A57" s="43"/>
      <c r="B57" s="43" t="s">
        <v>64</v>
      </c>
      <c r="C57" s="38" t="s">
        <v>65</v>
      </c>
      <c r="D57" s="39">
        <v>0</v>
      </c>
      <c r="E57" s="38"/>
      <c r="F57" s="39">
        <v>0</v>
      </c>
      <c r="G57" s="39"/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f t="shared" si="15"/>
        <v>0</v>
      </c>
    </row>
    <row r="58" spans="1:16" s="32" customFormat="1" ht="12.75">
      <c r="A58" s="43"/>
      <c r="B58" s="43" t="s">
        <v>66</v>
      </c>
      <c r="C58" s="38" t="s">
        <v>67</v>
      </c>
      <c r="D58" s="39">
        <v>0</v>
      </c>
      <c r="E58" s="38"/>
      <c r="F58" s="39">
        <v>0</v>
      </c>
      <c r="G58" s="39"/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f t="shared" si="15"/>
        <v>0</v>
      </c>
    </row>
    <row r="59" spans="1:16" s="32" customFormat="1" ht="12.75">
      <c r="A59" s="43"/>
      <c r="B59" s="43" t="s">
        <v>68</v>
      </c>
      <c r="C59" s="38" t="s">
        <v>69</v>
      </c>
      <c r="D59" s="38"/>
      <c r="E59" s="38"/>
      <c r="F59" s="39">
        <v>0</v>
      </c>
      <c r="G59" s="39"/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f t="shared" si="15"/>
        <v>0</v>
      </c>
    </row>
    <row r="60" spans="1:16" s="32" customFormat="1" ht="12.75">
      <c r="A60" s="43"/>
      <c r="B60" s="43"/>
      <c r="C60" s="38"/>
      <c r="D60" s="38"/>
      <c r="E60" s="38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</row>
    <row r="61" spans="1:16" s="32" customFormat="1" ht="12.75">
      <c r="A61" s="43"/>
      <c r="B61" s="43"/>
      <c r="C61" s="38"/>
      <c r="D61" s="38"/>
      <c r="E61" s="38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</row>
    <row r="62" spans="1:16" s="32" customFormat="1" ht="12.75">
      <c r="A62" s="43"/>
      <c r="B62" s="43"/>
      <c r="C62" s="38"/>
      <c r="D62" s="38"/>
      <c r="E62" s="38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</row>
    <row r="63" spans="1:16" s="32" customFormat="1" ht="12.75">
      <c r="A63" s="43"/>
      <c r="B63" s="43"/>
      <c r="C63" s="38"/>
      <c r="D63" s="38"/>
      <c r="E63" s="38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</row>
    <row r="64" spans="1:16" s="32" customFormat="1" ht="12.75" customHeight="1">
      <c r="A64" s="47" t="s">
        <v>127</v>
      </c>
      <c r="B64" s="9" t="s">
        <v>70</v>
      </c>
      <c r="C64" s="8"/>
      <c r="D64" s="36">
        <f t="shared" ref="D64:F64" si="16">SUM(D65:D73)</f>
        <v>319413572</v>
      </c>
      <c r="E64" s="36">
        <f t="shared" si="16"/>
        <v>0</v>
      </c>
      <c r="F64" s="36">
        <f t="shared" si="16"/>
        <v>3422551.36</v>
      </c>
      <c r="G64" s="36">
        <f t="shared" ref="G64:P64" si="17">SUM(G65:G73)</f>
        <v>9075023.1799999997</v>
      </c>
      <c r="H64" s="36">
        <f t="shared" si="17"/>
        <v>14827077.909999998</v>
      </c>
      <c r="I64" s="36">
        <f t="shared" si="17"/>
        <v>27534122.589999996</v>
      </c>
      <c r="J64" s="36">
        <f t="shared" si="17"/>
        <v>5205846.6800000006</v>
      </c>
      <c r="K64" s="36">
        <f t="shared" ref="K64:M64" si="18">SUM(K65:K73)</f>
        <v>4063214.7499999995</v>
      </c>
      <c r="L64" s="36">
        <f t="shared" si="18"/>
        <v>3741569.78</v>
      </c>
      <c r="M64" s="36">
        <f t="shared" si="18"/>
        <v>11496958.170000002</v>
      </c>
      <c r="N64" s="36">
        <f t="shared" si="17"/>
        <v>5280972.47</v>
      </c>
      <c r="O64" s="36">
        <f t="shared" si="17"/>
        <v>6309679.540000001</v>
      </c>
      <c r="P64" s="36">
        <f t="shared" si="17"/>
        <v>90957016.430000007</v>
      </c>
    </row>
    <row r="65" spans="1:16" s="32" customFormat="1" ht="12.75">
      <c r="A65" s="43"/>
      <c r="B65" s="43" t="s">
        <v>71</v>
      </c>
      <c r="C65" s="38" t="s">
        <v>72</v>
      </c>
      <c r="D65" s="42">
        <v>60007758</v>
      </c>
      <c r="E65" s="38"/>
      <c r="F65" s="39">
        <v>998582.66</v>
      </c>
      <c r="G65" s="39">
        <v>1447741.21</v>
      </c>
      <c r="H65" s="39">
        <v>7037826.0099999998</v>
      </c>
      <c r="I65" s="39">
        <v>2213455.65</v>
      </c>
      <c r="J65" s="39">
        <v>3109286.84</v>
      </c>
      <c r="K65" s="39">
        <v>1739601.5199999998</v>
      </c>
      <c r="L65" s="39">
        <v>2764849.84</v>
      </c>
      <c r="M65" s="39">
        <v>6578553.8100000005</v>
      </c>
      <c r="N65" s="39">
        <v>2172415.2200000002</v>
      </c>
      <c r="O65" s="39">
        <v>2064251.77</v>
      </c>
      <c r="P65" s="39">
        <f t="shared" ref="P65:P73" si="19">F65+G65+H65+I65+J65+K65+N65+L65+M65+O65</f>
        <v>30126564.529999997</v>
      </c>
    </row>
    <row r="66" spans="1:16" s="32" customFormat="1" ht="12.75">
      <c r="A66" s="43"/>
      <c r="B66" s="43" t="s">
        <v>73</v>
      </c>
      <c r="C66" s="38" t="s">
        <v>74</v>
      </c>
      <c r="D66" s="42">
        <v>17636378</v>
      </c>
      <c r="E66" s="38"/>
      <c r="F66" s="39">
        <v>854843.84</v>
      </c>
      <c r="G66" s="39">
        <v>1054331</v>
      </c>
      <c r="H66" s="39">
        <v>2952600.62</v>
      </c>
      <c r="I66" s="39">
        <v>229710.65</v>
      </c>
      <c r="J66" s="39">
        <v>480870</v>
      </c>
      <c r="K66" s="39">
        <v>1910779.1600000001</v>
      </c>
      <c r="L66" s="39">
        <v>901040.76</v>
      </c>
      <c r="M66" s="39">
        <v>3287175.22</v>
      </c>
      <c r="N66" s="39">
        <v>2096526.5699999998</v>
      </c>
      <c r="O66" s="39">
        <v>2169315.1800000002</v>
      </c>
      <c r="P66" s="39">
        <f t="shared" si="19"/>
        <v>15937193</v>
      </c>
    </row>
    <row r="67" spans="1:16" s="32" customFormat="1" ht="12.75">
      <c r="A67" s="43"/>
      <c r="B67" s="43" t="s">
        <v>75</v>
      </c>
      <c r="C67" s="38" t="s">
        <v>76</v>
      </c>
      <c r="D67" s="42">
        <v>60912199</v>
      </c>
      <c r="E67" s="38"/>
      <c r="F67" s="39">
        <v>0</v>
      </c>
      <c r="G67" s="39">
        <v>1294149.45</v>
      </c>
      <c r="H67" s="39">
        <v>402826.13</v>
      </c>
      <c r="I67" s="39">
        <v>2156009.67</v>
      </c>
      <c r="J67" s="39">
        <v>149503.51999999999</v>
      </c>
      <c r="K67" s="39">
        <v>144668</v>
      </c>
      <c r="L67" s="39">
        <v>0</v>
      </c>
      <c r="M67" s="39">
        <v>826555.27999999991</v>
      </c>
      <c r="N67" s="39">
        <v>373357.83999999997</v>
      </c>
      <c r="O67" s="39">
        <v>82762.570000000007</v>
      </c>
      <c r="P67" s="39">
        <f t="shared" si="19"/>
        <v>5429832.4600000009</v>
      </c>
    </row>
    <row r="68" spans="1:16" s="32" customFormat="1" ht="12.75">
      <c r="A68" s="43"/>
      <c r="B68" s="43" t="s">
        <v>77</v>
      </c>
      <c r="C68" s="38" t="s">
        <v>78</v>
      </c>
      <c r="D68" s="42">
        <v>61326403</v>
      </c>
      <c r="E68" s="38"/>
      <c r="F68" s="39">
        <v>678426</v>
      </c>
      <c r="G68" s="39">
        <v>3864000</v>
      </c>
      <c r="H68" s="39">
        <v>0</v>
      </c>
      <c r="I68" s="39">
        <v>2713704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f t="shared" si="19"/>
        <v>7256130</v>
      </c>
    </row>
    <row r="69" spans="1:16" s="32" customFormat="1" ht="12.75">
      <c r="A69" s="43"/>
      <c r="B69" s="43" t="s">
        <v>79</v>
      </c>
      <c r="C69" s="38" t="s">
        <v>80</v>
      </c>
      <c r="D69" s="42">
        <v>62426835</v>
      </c>
      <c r="E69" s="38"/>
      <c r="F69" s="39">
        <v>890698.86</v>
      </c>
      <c r="G69" s="39">
        <v>786950.03</v>
      </c>
      <c r="H69" s="39">
        <v>4323017.8</v>
      </c>
      <c r="I69" s="39">
        <v>1799779.22</v>
      </c>
      <c r="J69" s="39">
        <v>1377761.62</v>
      </c>
      <c r="K69" s="39">
        <v>268166.07</v>
      </c>
      <c r="L69" s="39">
        <v>19600</v>
      </c>
      <c r="M69" s="39">
        <v>744107.31</v>
      </c>
      <c r="N69" s="39">
        <v>407472.84</v>
      </c>
      <c r="O69" s="39">
        <v>1993350.02</v>
      </c>
      <c r="P69" s="39">
        <f t="shared" si="19"/>
        <v>12610903.77</v>
      </c>
    </row>
    <row r="70" spans="1:16" s="32" customFormat="1" ht="12.75">
      <c r="A70" s="43"/>
      <c r="B70" s="43" t="s">
        <v>81</v>
      </c>
      <c r="C70" s="38" t="s">
        <v>82</v>
      </c>
      <c r="D70" s="39">
        <v>2321216</v>
      </c>
      <c r="E70" s="38"/>
      <c r="F70" s="39">
        <v>0</v>
      </c>
      <c r="G70" s="39">
        <v>38255.72</v>
      </c>
      <c r="H70" s="39">
        <v>0</v>
      </c>
      <c r="I70" s="39">
        <v>0</v>
      </c>
      <c r="J70" s="39">
        <v>0</v>
      </c>
      <c r="K70" s="39">
        <v>0</v>
      </c>
      <c r="L70" s="39">
        <v>56079.18</v>
      </c>
      <c r="M70" s="39">
        <v>60566.55</v>
      </c>
      <c r="N70" s="39">
        <v>0</v>
      </c>
      <c r="O70" s="39">
        <v>0</v>
      </c>
      <c r="P70" s="39">
        <f t="shared" si="19"/>
        <v>154901.45000000001</v>
      </c>
    </row>
    <row r="71" spans="1:16" s="32" customFormat="1" ht="12.75">
      <c r="A71" s="43"/>
      <c r="B71" s="43" t="s">
        <v>137</v>
      </c>
      <c r="C71" s="38" t="s">
        <v>138</v>
      </c>
      <c r="D71" s="42">
        <v>0</v>
      </c>
      <c r="E71" s="38"/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/>
      <c r="O71" s="39">
        <v>0</v>
      </c>
      <c r="P71" s="39">
        <f t="shared" si="19"/>
        <v>0</v>
      </c>
    </row>
    <row r="72" spans="1:16" s="32" customFormat="1" ht="12.75">
      <c r="A72" s="43"/>
      <c r="B72" s="43" t="s">
        <v>83</v>
      </c>
      <c r="C72" s="38" t="s">
        <v>134</v>
      </c>
      <c r="D72" s="42">
        <v>43417404</v>
      </c>
      <c r="E72" s="38"/>
      <c r="F72" s="39">
        <v>0</v>
      </c>
      <c r="G72" s="39">
        <v>589595.77</v>
      </c>
      <c r="H72" s="39">
        <v>110807.35</v>
      </c>
      <c r="I72" s="39">
        <v>18421463.399999999</v>
      </c>
      <c r="J72" s="39">
        <v>88424.7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f t="shared" si="19"/>
        <v>19210291.219999999</v>
      </c>
    </row>
    <row r="73" spans="1:16" s="32" customFormat="1" ht="12.75">
      <c r="A73" s="43"/>
      <c r="B73" s="43" t="s">
        <v>84</v>
      </c>
      <c r="C73" s="38" t="s">
        <v>85</v>
      </c>
      <c r="D73" s="42">
        <v>11365379</v>
      </c>
      <c r="E73" s="38"/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231200</v>
      </c>
      <c r="O73" s="39">
        <v>0</v>
      </c>
      <c r="P73" s="39">
        <f t="shared" si="19"/>
        <v>231200</v>
      </c>
    </row>
    <row r="74" spans="1:16" s="32" customFormat="1" ht="12.75">
      <c r="A74" s="43"/>
      <c r="B74" s="43"/>
      <c r="C74" s="38"/>
      <c r="D74" s="42"/>
      <c r="E74" s="38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</row>
    <row r="75" spans="1:16" s="32" customFormat="1" ht="12.75">
      <c r="A75" s="43"/>
      <c r="B75" s="43"/>
      <c r="C75" s="38"/>
      <c r="D75" s="42"/>
      <c r="E75" s="38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</row>
    <row r="76" spans="1:16" s="32" customFormat="1" ht="15" customHeight="1">
      <c r="A76" s="43"/>
      <c r="B76" s="43"/>
      <c r="C76" s="38"/>
      <c r="D76" s="42"/>
      <c r="E76" s="38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</row>
    <row r="77" spans="1:16" s="32" customFormat="1" ht="12.75" customHeight="1">
      <c r="A77" s="48">
        <v>2.7</v>
      </c>
      <c r="B77" s="49" t="s">
        <v>86</v>
      </c>
      <c r="C77" s="50"/>
      <c r="D77" s="36">
        <f t="shared" ref="D77:F77" si="20">SUM(D78:D80)</f>
        <v>97287327</v>
      </c>
      <c r="E77" s="36">
        <f t="shared" si="20"/>
        <v>0</v>
      </c>
      <c r="F77" s="36">
        <f t="shared" si="20"/>
        <v>96663.66</v>
      </c>
      <c r="G77" s="36">
        <f t="shared" ref="G77:P77" si="21">SUM(G78:G80)</f>
        <v>596874.64</v>
      </c>
      <c r="H77" s="36">
        <f t="shared" si="21"/>
        <v>608312.78</v>
      </c>
      <c r="I77" s="36">
        <f t="shared" si="21"/>
        <v>1837045.46</v>
      </c>
      <c r="J77" s="36">
        <f t="shared" si="21"/>
        <v>52752347.719999999</v>
      </c>
      <c r="K77" s="36">
        <f t="shared" ref="K77:M77" si="22">SUM(K78:K80)</f>
        <v>0</v>
      </c>
      <c r="L77" s="36">
        <f t="shared" si="22"/>
        <v>12333735.82</v>
      </c>
      <c r="M77" s="36">
        <f t="shared" si="22"/>
        <v>794771.07</v>
      </c>
      <c r="N77" s="36">
        <f t="shared" si="21"/>
        <v>39025273.230000004</v>
      </c>
      <c r="O77" s="36">
        <f t="shared" si="21"/>
        <v>1646850</v>
      </c>
      <c r="P77" s="36">
        <f t="shared" si="21"/>
        <v>109691874.37999998</v>
      </c>
    </row>
    <row r="78" spans="1:16" s="32" customFormat="1" ht="12.75">
      <c r="A78" s="43"/>
      <c r="B78" s="43" t="s">
        <v>87</v>
      </c>
      <c r="C78" s="51" t="s">
        <v>88</v>
      </c>
      <c r="D78" s="52">
        <v>86456384</v>
      </c>
      <c r="E78" s="51"/>
      <c r="F78" s="39">
        <v>96663.66</v>
      </c>
      <c r="G78" s="39">
        <v>462638.54</v>
      </c>
      <c r="H78" s="39">
        <v>0</v>
      </c>
      <c r="I78" s="39">
        <v>1837045.46</v>
      </c>
      <c r="J78" s="39">
        <v>52752347.719999999</v>
      </c>
      <c r="K78" s="39">
        <v>0</v>
      </c>
      <c r="L78" s="39">
        <v>12333735.82</v>
      </c>
      <c r="M78" s="39">
        <v>794771.07</v>
      </c>
      <c r="N78" s="39">
        <v>38836106.850000001</v>
      </c>
      <c r="O78" s="39">
        <v>0</v>
      </c>
      <c r="P78" s="39">
        <f t="shared" ref="P78:P80" si="23">F78+G78+H78+I78+J78+K78+N78+L78+M78+O78</f>
        <v>107113309.11999997</v>
      </c>
    </row>
    <row r="79" spans="1:16" s="32" customFormat="1" ht="12.75">
      <c r="A79" s="43"/>
      <c r="B79" s="43" t="s">
        <v>89</v>
      </c>
      <c r="C79" s="51" t="s">
        <v>90</v>
      </c>
      <c r="D79" s="52">
        <v>10830943</v>
      </c>
      <c r="E79" s="51"/>
      <c r="F79" s="39">
        <v>0</v>
      </c>
      <c r="G79" s="39">
        <v>134236.1</v>
      </c>
      <c r="H79" s="39">
        <v>608312.78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189166.38</v>
      </c>
      <c r="O79" s="39">
        <v>1646850</v>
      </c>
      <c r="P79" s="39">
        <f t="shared" si="23"/>
        <v>2578565.2599999998</v>
      </c>
    </row>
    <row r="80" spans="1:16" s="32" customFormat="1" ht="12.75">
      <c r="A80" s="43"/>
      <c r="B80" s="43" t="s">
        <v>91</v>
      </c>
      <c r="C80" s="51" t="s">
        <v>92</v>
      </c>
      <c r="D80" s="39">
        <v>0</v>
      </c>
      <c r="E80" s="51"/>
      <c r="F80" s="39"/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/>
      <c r="P80" s="39">
        <f t="shared" si="23"/>
        <v>0</v>
      </c>
    </row>
    <row r="81" spans="1:16" s="32" customFormat="1" ht="12.75">
      <c r="A81" s="43"/>
      <c r="B81" s="43"/>
      <c r="C81" s="51"/>
      <c r="D81" s="39"/>
      <c r="E81" s="51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</row>
    <row r="82" spans="1:16" s="32" customFormat="1" ht="12.75">
      <c r="A82" s="43"/>
      <c r="B82" s="43"/>
      <c r="C82" s="51"/>
      <c r="D82" s="39"/>
      <c r="E82" s="51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</row>
    <row r="83" spans="1:16" s="32" customFormat="1" ht="12.75">
      <c r="A83" s="43"/>
      <c r="B83" s="43"/>
      <c r="C83" s="51"/>
      <c r="D83" s="51"/>
      <c r="E83" s="51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</row>
    <row r="84" spans="1:16" s="32" customFormat="1" ht="12.75" customHeight="1">
      <c r="A84" s="48" t="s">
        <v>129</v>
      </c>
      <c r="B84" s="9" t="s">
        <v>93</v>
      </c>
      <c r="C84" s="8"/>
      <c r="D84" s="36">
        <f t="shared" ref="D84:F84" si="24">SUM(D85:D86)</f>
        <v>78440</v>
      </c>
      <c r="E84" s="36">
        <f t="shared" si="24"/>
        <v>0</v>
      </c>
      <c r="F84" s="36">
        <f t="shared" si="24"/>
        <v>6000</v>
      </c>
      <c r="G84" s="36">
        <f t="shared" ref="G84:P84" si="25">SUM(G85:G86)</f>
        <v>6000</v>
      </c>
      <c r="H84" s="36">
        <f t="shared" si="25"/>
        <v>6000</v>
      </c>
      <c r="I84" s="36">
        <f t="shared" si="25"/>
        <v>6000</v>
      </c>
      <c r="J84" s="36">
        <f t="shared" si="25"/>
        <v>6000</v>
      </c>
      <c r="K84" s="36">
        <f t="shared" ref="K84:M84" si="26">SUM(K85:K86)</f>
        <v>6000</v>
      </c>
      <c r="L84" s="36">
        <f t="shared" si="26"/>
        <v>6000</v>
      </c>
      <c r="M84" s="36">
        <f t="shared" si="26"/>
        <v>6000</v>
      </c>
      <c r="N84" s="36">
        <f t="shared" si="25"/>
        <v>6000</v>
      </c>
      <c r="O84" s="36">
        <f t="shared" si="25"/>
        <v>4500</v>
      </c>
      <c r="P84" s="36">
        <f t="shared" si="25"/>
        <v>58500</v>
      </c>
    </row>
    <row r="85" spans="1:16" s="32" customFormat="1" ht="12.75">
      <c r="A85" s="43"/>
      <c r="B85" s="43" t="s">
        <v>94</v>
      </c>
      <c r="C85" s="51" t="s">
        <v>95</v>
      </c>
      <c r="D85" s="52">
        <v>78440</v>
      </c>
      <c r="E85" s="51"/>
      <c r="F85" s="39">
        <v>6000</v>
      </c>
      <c r="G85" s="39">
        <v>6000</v>
      </c>
      <c r="H85" s="39">
        <v>6000</v>
      </c>
      <c r="I85" s="39">
        <v>6000</v>
      </c>
      <c r="J85" s="39">
        <v>6000</v>
      </c>
      <c r="K85" s="39">
        <v>6000</v>
      </c>
      <c r="L85" s="39">
        <v>6000</v>
      </c>
      <c r="M85" s="39">
        <v>6000</v>
      </c>
      <c r="N85" s="39">
        <v>6000</v>
      </c>
      <c r="O85" s="39">
        <v>4500</v>
      </c>
      <c r="P85" s="39">
        <f t="shared" ref="P85:P86" si="27">F85+G85+H85+I85+J85+K85+N85+L85+M85+O85</f>
        <v>58500</v>
      </c>
    </row>
    <row r="86" spans="1:16" s="32" customFormat="1" ht="12.75">
      <c r="A86" s="43"/>
      <c r="B86" s="43" t="s">
        <v>96</v>
      </c>
      <c r="C86" s="51" t="s">
        <v>97</v>
      </c>
      <c r="D86" s="39">
        <v>0</v>
      </c>
      <c r="E86" s="51"/>
      <c r="F86" s="39">
        <v>0</v>
      </c>
      <c r="G86" s="39"/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f t="shared" si="27"/>
        <v>0</v>
      </c>
    </row>
    <row r="87" spans="1:16" s="32" customFormat="1" ht="12.75">
      <c r="A87" s="43"/>
      <c r="B87" s="43"/>
      <c r="C87" s="51"/>
      <c r="D87" s="39"/>
      <c r="E87" s="51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</row>
    <row r="88" spans="1:16" s="32" customFormat="1" ht="12.75">
      <c r="A88" s="43"/>
      <c r="B88" s="43"/>
      <c r="C88" s="51"/>
      <c r="D88" s="39"/>
      <c r="E88" s="51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</row>
    <row r="89" spans="1:16" s="32" customFormat="1" ht="15" customHeight="1">
      <c r="A89" s="43"/>
      <c r="B89" s="43"/>
      <c r="C89" s="51"/>
      <c r="D89" s="51"/>
      <c r="E89" s="51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</row>
    <row r="90" spans="1:16" s="46" customFormat="1" ht="15" customHeight="1">
      <c r="A90" s="40" t="s">
        <v>130</v>
      </c>
      <c r="B90" s="34" t="s">
        <v>101</v>
      </c>
      <c r="C90" s="35"/>
      <c r="D90" s="36">
        <f t="shared" ref="D90:E90" si="28">SUM(D91:D92)</f>
        <v>0</v>
      </c>
      <c r="E90" s="36">
        <f t="shared" si="28"/>
        <v>0</v>
      </c>
      <c r="F90" s="36">
        <f t="shared" ref="F90:P90" si="29">SUM(F91:F92)</f>
        <v>152233.48000000001</v>
      </c>
      <c r="G90" s="36">
        <f t="shared" si="29"/>
        <v>152233.48000000001</v>
      </c>
      <c r="H90" s="36">
        <f t="shared" si="29"/>
        <v>152233.48000000001</v>
      </c>
      <c r="I90" s="36">
        <f t="shared" si="29"/>
        <v>152233.48000000001</v>
      </c>
      <c r="J90" s="36">
        <f t="shared" ref="J90:M90" si="30">SUM(J91:J92)</f>
        <v>152233.48000000001</v>
      </c>
      <c r="K90" s="36">
        <f t="shared" si="30"/>
        <v>152233.48000000001</v>
      </c>
      <c r="L90" s="36">
        <f t="shared" si="30"/>
        <v>152233.48000000001</v>
      </c>
      <c r="M90" s="36">
        <f t="shared" si="30"/>
        <v>152233.48000000001</v>
      </c>
      <c r="N90" s="36">
        <f t="shared" si="29"/>
        <v>152233.48000000001</v>
      </c>
      <c r="O90" s="36">
        <f t="shared" si="29"/>
        <v>152233.48000000001</v>
      </c>
      <c r="P90" s="36">
        <f t="shared" si="29"/>
        <v>1522334.8</v>
      </c>
    </row>
    <row r="91" spans="1:16" s="46" customFormat="1" ht="15" customHeight="1">
      <c r="A91" s="43"/>
      <c r="B91" s="43" t="s">
        <v>102</v>
      </c>
      <c r="C91" s="38" t="s">
        <v>103</v>
      </c>
      <c r="D91" s="42"/>
      <c r="E91" s="38"/>
      <c r="F91" s="39">
        <v>152233.48000000001</v>
      </c>
      <c r="G91" s="39">
        <v>152233.48000000001</v>
      </c>
      <c r="H91" s="39">
        <v>152233.48000000001</v>
      </c>
      <c r="I91" s="39">
        <v>152233.48000000001</v>
      </c>
      <c r="J91" s="39">
        <v>152233.48000000001</v>
      </c>
      <c r="K91" s="39">
        <v>152233.48000000001</v>
      </c>
      <c r="L91" s="39">
        <v>152233.48000000001</v>
      </c>
      <c r="M91" s="39">
        <v>152233.48000000001</v>
      </c>
      <c r="N91" s="39">
        <v>152233.48000000001</v>
      </c>
      <c r="O91" s="39">
        <v>152233.48000000001</v>
      </c>
      <c r="P91" s="39">
        <f t="shared" ref="P91:P93" si="31">F91+G91+H91+I91+J91+K91+N91+L91+M91+O91</f>
        <v>1522334.8</v>
      </c>
    </row>
    <row r="92" spans="1:16" s="46" customFormat="1" ht="15" customHeight="1">
      <c r="A92" s="43"/>
      <c r="B92" s="43" t="s">
        <v>104</v>
      </c>
      <c r="C92" s="38" t="s">
        <v>105</v>
      </c>
      <c r="D92" s="39">
        <v>0</v>
      </c>
      <c r="E92" s="38"/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f t="shared" si="31"/>
        <v>0</v>
      </c>
    </row>
    <row r="93" spans="1:16" s="46" customFormat="1" ht="15" customHeight="1">
      <c r="A93" s="43"/>
      <c r="B93" s="43" t="s">
        <v>106</v>
      </c>
      <c r="C93" s="38" t="s">
        <v>107</v>
      </c>
      <c r="D93" s="39">
        <v>0</v>
      </c>
      <c r="E93" s="38"/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f t="shared" si="31"/>
        <v>0</v>
      </c>
    </row>
    <row r="94" spans="1:16" s="46" customFormat="1" ht="15" customHeight="1">
      <c r="A94" s="43"/>
      <c r="B94" s="43"/>
      <c r="C94" s="44"/>
      <c r="D94" s="44"/>
      <c r="E94" s="44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39"/>
    </row>
    <row r="95" spans="1:16" s="46" customFormat="1" ht="15" customHeight="1">
      <c r="A95" s="43"/>
      <c r="B95" s="43"/>
      <c r="C95" s="44"/>
      <c r="D95" s="44"/>
      <c r="E95" s="44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39"/>
    </row>
    <row r="96" spans="1:16" s="46" customFormat="1" ht="15" customHeight="1">
      <c r="A96" s="43"/>
      <c r="B96" s="43"/>
      <c r="C96" s="44"/>
      <c r="D96" s="44"/>
      <c r="E96" s="44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39"/>
    </row>
    <row r="97" spans="1:16" s="46" customFormat="1" ht="12.75" customHeight="1">
      <c r="A97" s="53" t="s">
        <v>132</v>
      </c>
      <c r="B97" s="53"/>
      <c r="C97" s="44"/>
      <c r="D97" s="44"/>
      <c r="E97" s="44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39"/>
    </row>
    <row r="98" spans="1:16" s="46" customFormat="1" ht="15" customHeight="1">
      <c r="A98" s="54">
        <v>4.0999999999999996</v>
      </c>
      <c r="B98" s="55" t="s">
        <v>110</v>
      </c>
      <c r="D98" s="36">
        <f t="shared" ref="D98:E98" si="32">SUM(D99:D100)</f>
        <v>0</v>
      </c>
      <c r="E98" s="36">
        <f t="shared" si="32"/>
        <v>0</v>
      </c>
      <c r="F98" s="39">
        <v>0</v>
      </c>
      <c r="G98" s="39"/>
      <c r="H98" s="39"/>
      <c r="I98" s="39"/>
      <c r="J98" s="39"/>
      <c r="K98" s="39"/>
      <c r="L98" s="39"/>
      <c r="M98" s="39"/>
      <c r="N98" s="39"/>
      <c r="O98" s="39"/>
      <c r="P98" s="39">
        <f t="shared" ref="P98:P100" si="33">F98+G98+H98+I98+J98+K98+N98+L98+M98+O98</f>
        <v>0</v>
      </c>
    </row>
    <row r="99" spans="1:16" s="46" customFormat="1" ht="15" customHeight="1">
      <c r="A99" s="43"/>
      <c r="B99" s="43" t="s">
        <v>111</v>
      </c>
      <c r="C99" s="56" t="s">
        <v>114</v>
      </c>
      <c r="D99" s="39">
        <v>0</v>
      </c>
      <c r="E99" s="56"/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0</v>
      </c>
      <c r="M99" s="39">
        <v>0</v>
      </c>
      <c r="N99" s="39">
        <v>0</v>
      </c>
      <c r="O99" s="39">
        <v>0</v>
      </c>
      <c r="P99" s="39">
        <f t="shared" si="33"/>
        <v>0</v>
      </c>
    </row>
    <row r="100" spans="1:16" s="46" customFormat="1" ht="15" customHeight="1">
      <c r="A100" s="43"/>
      <c r="B100" s="43" t="s">
        <v>112</v>
      </c>
      <c r="C100" s="56" t="s">
        <v>113</v>
      </c>
      <c r="D100" s="39">
        <v>0</v>
      </c>
      <c r="E100" s="56"/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0</v>
      </c>
      <c r="M100" s="39">
        <v>0</v>
      </c>
      <c r="N100" s="39">
        <v>0</v>
      </c>
      <c r="O100" s="39">
        <v>0</v>
      </c>
      <c r="P100" s="39">
        <f t="shared" si="33"/>
        <v>0</v>
      </c>
    </row>
    <row r="101" spans="1:16" s="46" customFormat="1" ht="15" customHeight="1">
      <c r="A101" s="43"/>
      <c r="B101" s="43"/>
      <c r="C101" s="56"/>
      <c r="D101" s="39"/>
      <c r="E101" s="56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</row>
    <row r="102" spans="1:16" s="46" customFormat="1" ht="15" customHeight="1">
      <c r="A102" s="43"/>
      <c r="B102" s="43"/>
      <c r="C102" s="56"/>
      <c r="D102" s="39"/>
      <c r="E102" s="56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</row>
    <row r="103" spans="1:16" s="46" customFormat="1" ht="15" customHeight="1">
      <c r="A103" s="43"/>
      <c r="B103" s="43"/>
      <c r="C103" s="56"/>
      <c r="D103" s="39"/>
      <c r="E103" s="56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</row>
    <row r="104" spans="1:16" s="46" customFormat="1" ht="15" customHeight="1">
      <c r="A104" s="43"/>
      <c r="B104" s="43"/>
      <c r="C104" s="56"/>
      <c r="D104" s="39"/>
      <c r="E104" s="56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</row>
    <row r="105" spans="1:16" s="32" customFormat="1" ht="12.75" customHeight="1">
      <c r="A105" s="47" t="s">
        <v>128</v>
      </c>
      <c r="B105" s="9" t="s">
        <v>98</v>
      </c>
      <c r="C105" s="8"/>
      <c r="D105" s="36">
        <f t="shared" ref="D105:E105" si="34">SUM(D106:D107)</f>
        <v>0</v>
      </c>
      <c r="E105" s="36">
        <f t="shared" si="34"/>
        <v>0</v>
      </c>
      <c r="F105" s="36">
        <f t="shared" ref="F105:G105" si="35">SUM(F106:F107)</f>
        <v>6311328.8899999997</v>
      </c>
      <c r="G105" s="36">
        <f t="shared" si="35"/>
        <v>6311328.8899999997</v>
      </c>
      <c r="H105" s="36">
        <f t="shared" ref="H105:O105" si="36">SUM(H106:H107)</f>
        <v>2977995.56</v>
      </c>
      <c r="I105" s="36">
        <f t="shared" ref="I105:M105" si="37">SUM(I106:I107)</f>
        <v>6311328.8899999997</v>
      </c>
      <c r="J105" s="36">
        <f t="shared" si="37"/>
        <v>6311328.8899999997</v>
      </c>
      <c r="K105" s="36">
        <f t="shared" si="37"/>
        <v>6311328.8900000006</v>
      </c>
      <c r="L105" s="36">
        <f t="shared" si="37"/>
        <v>6311328.8899999997</v>
      </c>
      <c r="M105" s="36">
        <f t="shared" si="37"/>
        <v>6311328.8900000006</v>
      </c>
      <c r="N105" s="36">
        <f t="shared" si="36"/>
        <v>6311328.8900000006</v>
      </c>
      <c r="O105" s="36">
        <f t="shared" si="36"/>
        <v>6311328.8899999997</v>
      </c>
      <c r="P105" s="36">
        <f>SUM(P106:P107)</f>
        <v>59779955.570000008</v>
      </c>
    </row>
    <row r="106" spans="1:16" s="32" customFormat="1" ht="12.75">
      <c r="A106" s="43"/>
      <c r="B106" s="43" t="s">
        <v>99</v>
      </c>
      <c r="C106" s="38" t="s">
        <v>100</v>
      </c>
      <c r="D106" s="42">
        <v>0</v>
      </c>
      <c r="E106" s="38"/>
      <c r="F106" s="39">
        <v>6311328.8899999997</v>
      </c>
      <c r="G106" s="39">
        <v>6311328.8899999997</v>
      </c>
      <c r="H106" s="39">
        <v>2977995.56</v>
      </c>
      <c r="I106" s="39">
        <v>6311328.8899999997</v>
      </c>
      <c r="J106" s="39">
        <v>6311328.8899999997</v>
      </c>
      <c r="K106" s="39">
        <v>6311328.8900000006</v>
      </c>
      <c r="L106" s="39">
        <v>6311328.8899999997</v>
      </c>
      <c r="M106" s="39">
        <v>6311328.8900000006</v>
      </c>
      <c r="N106" s="39">
        <v>6311328.8900000006</v>
      </c>
      <c r="O106" s="39">
        <v>6311328.8899999997</v>
      </c>
      <c r="P106" s="39">
        <f t="shared" ref="P106:P108" si="38">F106+G106+H106+I106+J106+K106+N106+L106+M106+O106</f>
        <v>59779955.570000008</v>
      </c>
    </row>
    <row r="107" spans="1:16" s="46" customFormat="1" ht="15" customHeight="1">
      <c r="A107" s="43"/>
      <c r="B107" s="43" t="s">
        <v>112</v>
      </c>
      <c r="C107" s="38" t="s">
        <v>115</v>
      </c>
      <c r="D107" s="39">
        <v>0</v>
      </c>
      <c r="E107" s="38"/>
      <c r="F107" s="36">
        <f t="shared" ref="F107" si="39">SUM(F108)</f>
        <v>0</v>
      </c>
      <c r="G107" s="36"/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  <c r="O107" s="36">
        <v>0</v>
      </c>
      <c r="P107" s="39">
        <f t="shared" si="38"/>
        <v>0</v>
      </c>
    </row>
    <row r="108" spans="1:16" s="32" customFormat="1" ht="15" customHeight="1">
      <c r="A108" s="57"/>
      <c r="B108" s="57"/>
      <c r="C108" s="58"/>
      <c r="D108" s="58"/>
      <c r="E108" s="58"/>
      <c r="F108" s="36"/>
      <c r="G108" s="36"/>
      <c r="H108" s="36"/>
      <c r="I108" s="36"/>
      <c r="J108" s="36"/>
      <c r="K108" s="36"/>
      <c r="L108" s="36"/>
      <c r="M108" s="36"/>
      <c r="N108" s="36">
        <v>0</v>
      </c>
      <c r="O108" s="36">
        <v>0</v>
      </c>
      <c r="P108" s="39">
        <f t="shared" si="38"/>
        <v>0</v>
      </c>
    </row>
    <row r="109" spans="1:16" s="32" customFormat="1" ht="15" customHeight="1">
      <c r="A109" s="57"/>
      <c r="B109" s="57"/>
      <c r="C109" s="58"/>
      <c r="D109" s="58"/>
      <c r="E109" s="58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9"/>
    </row>
    <row r="110" spans="1:16" s="32" customFormat="1" ht="15" customHeight="1">
      <c r="A110" s="57"/>
      <c r="B110" s="57"/>
      <c r="C110" s="58"/>
      <c r="D110" s="58"/>
      <c r="E110" s="58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9"/>
    </row>
    <row r="111" spans="1:16" s="32" customFormat="1" ht="15" customHeight="1">
      <c r="A111" s="57"/>
      <c r="B111" s="57"/>
      <c r="C111" s="58"/>
      <c r="D111" s="58"/>
      <c r="E111" s="58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9"/>
    </row>
    <row r="112" spans="1:16" s="32" customFormat="1" ht="15" customHeight="1">
      <c r="A112" s="57"/>
      <c r="B112" s="57"/>
      <c r="C112" s="58"/>
      <c r="D112" s="58"/>
      <c r="E112" s="58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9"/>
    </row>
    <row r="113" spans="1:16" s="32" customFormat="1" ht="15" customHeight="1">
      <c r="A113" s="57"/>
      <c r="B113" s="57"/>
      <c r="C113" s="58"/>
      <c r="D113" s="58"/>
      <c r="E113" s="58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9"/>
    </row>
    <row r="114" spans="1:16" s="32" customFormat="1" ht="15" customHeight="1">
      <c r="A114" s="57"/>
      <c r="B114" s="57"/>
      <c r="C114" s="58"/>
      <c r="D114" s="58"/>
      <c r="E114" s="58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9"/>
    </row>
    <row r="115" spans="1:16" s="32" customFormat="1" ht="12.75">
      <c r="A115" s="59">
        <v>4.3</v>
      </c>
      <c r="B115" s="29" t="s">
        <v>121</v>
      </c>
      <c r="C115" s="60"/>
      <c r="D115" s="36">
        <f t="shared" ref="D115:E115" si="40">SUM(D116:D117)</f>
        <v>0</v>
      </c>
      <c r="E115" s="36">
        <f t="shared" si="40"/>
        <v>0</v>
      </c>
      <c r="F115" s="36">
        <f t="shared" ref="F115" si="41">SUM(F116)</f>
        <v>0</v>
      </c>
      <c r="G115" s="36"/>
      <c r="H115" s="36"/>
      <c r="I115" s="36"/>
      <c r="J115" s="36"/>
      <c r="K115" s="36"/>
      <c r="L115" s="36"/>
      <c r="M115" s="36"/>
      <c r="N115" s="36"/>
      <c r="O115" s="36"/>
      <c r="P115" s="39">
        <f t="shared" ref="P115:P116" si="42">F115+G115+H115+I115+J115+K115+N115+L115+M115+O115</f>
        <v>0</v>
      </c>
    </row>
    <row r="116" spans="1:16" s="32" customFormat="1" ht="12.75">
      <c r="A116" s="57"/>
      <c r="B116" s="57" t="s">
        <v>116</v>
      </c>
      <c r="C116" s="58" t="s">
        <v>122</v>
      </c>
      <c r="D116" s="58"/>
      <c r="E116" s="58"/>
      <c r="F116" s="39">
        <v>0</v>
      </c>
      <c r="G116" s="39"/>
      <c r="H116" s="39">
        <v>0</v>
      </c>
      <c r="I116" s="39">
        <v>0</v>
      </c>
      <c r="J116" s="39">
        <v>0</v>
      </c>
      <c r="K116" s="39">
        <v>0</v>
      </c>
      <c r="L116" s="39">
        <v>0</v>
      </c>
      <c r="M116" s="39">
        <v>0</v>
      </c>
      <c r="N116" s="39">
        <v>0</v>
      </c>
      <c r="O116" s="39"/>
      <c r="P116" s="39">
        <f t="shared" si="42"/>
        <v>0</v>
      </c>
    </row>
    <row r="117" spans="1:16" s="32" customFormat="1" ht="15" customHeight="1">
      <c r="A117" s="57"/>
      <c r="B117" s="57"/>
      <c r="C117" s="58"/>
      <c r="D117" s="58"/>
      <c r="E117" s="58"/>
      <c r="F117" s="36"/>
      <c r="G117" s="36"/>
      <c r="H117" s="36"/>
      <c r="I117" s="36"/>
      <c r="J117" s="36"/>
      <c r="K117" s="36"/>
      <c r="L117" s="36"/>
      <c r="M117" s="36"/>
      <c r="N117" s="36"/>
      <c r="O117" s="36"/>
    </row>
    <row r="118" spans="1:16" s="5" customFormat="1" ht="18.75" customHeight="1">
      <c r="A118" s="61"/>
      <c r="B118" s="62"/>
      <c r="C118" s="63" t="s">
        <v>120</v>
      </c>
      <c r="D118" s="64">
        <f>SUM(D9+D18+D30+D42+D53+D64+D77+D84+D90+D98+D105+D115)</f>
        <v>10200487294</v>
      </c>
      <c r="E118" s="64">
        <f>SUM(E9+E18+E30+E42+E53+E64+E77+E84+E90+E98+E105+E115)</f>
        <v>0</v>
      </c>
      <c r="F118" s="64">
        <f>SUM(F9+F18+F30+F42+F53+F64+F77+F84+F90+F98+F105+F115)</f>
        <v>975023121.79000008</v>
      </c>
      <c r="G118" s="64">
        <f>SUM(G9+G18+G30+G42+G53+G64+G77+G84+G90+G98+G105+G115)</f>
        <v>1160944549.6800003</v>
      </c>
      <c r="H118" s="64">
        <f>SUM(H9+H18+H30+H42+H53+H64+H77+H84+H90+H98+H105+H115)</f>
        <v>1203441463.1900001</v>
      </c>
      <c r="I118" s="64">
        <f>SUM(I9+I18+I30+I42+I53+I64+I77+I84+I90+I98+I105+I115)</f>
        <v>1218309637.02</v>
      </c>
      <c r="J118" s="64">
        <f>SUM(J9+J18+J30+J42+J53+J64+J77+J84+J90+J98+J105+J115)</f>
        <v>1174947236.7000003</v>
      </c>
      <c r="K118" s="64">
        <f>SUM(K9+K18+K30+K42+K53+K64+K77+K84+K90+K98+K105+K115)</f>
        <v>1158204444.6471975</v>
      </c>
      <c r="L118" s="64">
        <f>SUM(L9+L18+L30+L42+L53+L64+L77+L84+L90+L98+L105+L115)</f>
        <v>1165553912.02</v>
      </c>
      <c r="M118" s="64">
        <f>SUM(M9+M18+M30+M42+M53+M64+M77+M84+M90+M98+M105+M115)</f>
        <v>1198444315.4749777</v>
      </c>
      <c r="N118" s="64">
        <f>SUM(N9+N18+N30+N42+N53+N64+N77+N84+N90+N98+N105+N115)</f>
        <v>1233104932.44719</v>
      </c>
      <c r="O118" s="64">
        <f>SUM(O9+O18+O30+O42+O53+O64+O77+O84+O90+O98+O105+O115)</f>
        <v>1191117731.5</v>
      </c>
      <c r="P118" s="64">
        <f>SUM(P9+P18+P30+P42+P53+P64+P77+P84+P90+P98+P105+P115)</f>
        <v>11679091344.469362</v>
      </c>
    </row>
    <row r="119" spans="1:16" s="5" customFormat="1">
      <c r="A119" s="3"/>
      <c r="B119" s="10"/>
      <c r="C119" s="2"/>
      <c r="D119" s="2"/>
      <c r="E119" s="2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6" s="5" customFormat="1">
      <c r="A120" s="3"/>
      <c r="B120" s="10"/>
      <c r="C120" s="2"/>
      <c r="D120" s="2"/>
      <c r="E120" s="2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11"/>
    </row>
    <row r="121" spans="1:16" s="5" customFormat="1">
      <c r="A121" s="3"/>
      <c r="B121" s="10"/>
      <c r="C121" s="2"/>
      <c r="D121" s="2"/>
      <c r="E121" s="2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6" s="5" customFormat="1">
      <c r="A122" s="3"/>
      <c r="B122" s="10"/>
      <c r="C122" s="2"/>
      <c r="D122" s="6"/>
      <c r="E122" s="2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11"/>
    </row>
    <row r="123" spans="1:16" s="5" customFormat="1">
      <c r="A123" s="3"/>
      <c r="B123" s="10"/>
      <c r="C123" s="2"/>
      <c r="D123" s="2"/>
      <c r="E123" s="2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7"/>
    </row>
    <row r="124" spans="1:16" s="5" customFormat="1">
      <c r="A124" s="3"/>
      <c r="B124" s="10"/>
      <c r="C124" s="2"/>
      <c r="D124" s="2"/>
      <c r="E124" s="2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7"/>
    </row>
    <row r="125" spans="1:16" s="5" customFormat="1" ht="14.25">
      <c r="A125" s="66"/>
      <c r="B125" s="66"/>
      <c r="C125" s="66"/>
      <c r="D125" s="20"/>
      <c r="E125" s="20"/>
      <c r="F125" s="7"/>
      <c r="G125" s="7"/>
      <c r="H125" s="7"/>
      <c r="I125" s="7"/>
      <c r="J125" s="7"/>
      <c r="K125" s="7"/>
      <c r="L125" s="7"/>
      <c r="M125" s="7"/>
      <c r="N125" s="7"/>
      <c r="O125" s="7"/>
    </row>
    <row r="126" spans="1:16" s="5" customFormat="1">
      <c r="A126" s="3"/>
      <c r="B126" s="10"/>
      <c r="C126" s="2"/>
      <c r="D126" s="2"/>
      <c r="E126" s="2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7"/>
    </row>
    <row r="127" spans="1:16" s="5" customFormat="1">
      <c r="A127" s="3"/>
      <c r="B127" s="10"/>
      <c r="C127" s="2"/>
      <c r="D127" s="2"/>
      <c r="E127" s="2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7"/>
    </row>
    <row r="128" spans="1:16" s="5" customFormat="1">
      <c r="A128" s="3"/>
      <c r="B128" s="10"/>
      <c r="C128" s="2"/>
      <c r="D128" s="2"/>
      <c r="E128" s="2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1:15" s="5" customFormat="1">
      <c r="A129" s="3"/>
      <c r="B129" s="10"/>
      <c r="C129" s="2"/>
      <c r="D129" s="2"/>
      <c r="E129" s="2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1:15" s="5" customFormat="1" ht="27.75" customHeight="1">
      <c r="A130" s="24" t="s">
        <v>142</v>
      </c>
      <c r="B130" s="10" t="s">
        <v>143</v>
      </c>
      <c r="C130" s="2"/>
      <c r="D130" s="2"/>
      <c r="E130" s="2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1:15" s="1" customFormat="1" ht="10.5" customHeight="1">
      <c r="B131" s="16"/>
      <c r="C131" s="17"/>
      <c r="D131" s="16"/>
      <c r="E131" s="18"/>
      <c r="F131" s="17"/>
      <c r="G131" s="17"/>
      <c r="H131" s="17"/>
      <c r="I131" s="17"/>
      <c r="J131" s="17"/>
      <c r="K131" s="17"/>
      <c r="L131" s="17"/>
      <c r="M131" s="17"/>
      <c r="N131" s="17"/>
      <c r="O131" s="17"/>
    </row>
    <row r="132" spans="1:15" s="1" customFormat="1" ht="15.2" customHeight="1">
      <c r="A132" s="25" t="s">
        <v>144</v>
      </c>
      <c r="B132" s="16" t="s">
        <v>145</v>
      </c>
      <c r="C132" s="17"/>
      <c r="D132" s="16"/>
      <c r="E132" s="18"/>
      <c r="F132" s="19"/>
      <c r="G132" s="19"/>
      <c r="H132" s="19"/>
      <c r="I132" s="19"/>
      <c r="J132" s="19"/>
      <c r="K132" s="19"/>
      <c r="L132" s="19"/>
      <c r="M132" s="19"/>
      <c r="N132" s="19"/>
      <c r="O132" s="19"/>
    </row>
    <row r="133" spans="1:15" s="1" customFormat="1" ht="15.2" customHeight="1">
      <c r="B133" s="16"/>
      <c r="C133" s="17"/>
      <c r="D133" s="16"/>
      <c r="E133" s="18"/>
      <c r="F133" s="19"/>
      <c r="G133" s="19"/>
      <c r="H133" s="19"/>
      <c r="I133" s="19"/>
      <c r="J133" s="19"/>
      <c r="K133" s="19"/>
      <c r="L133" s="19"/>
      <c r="M133" s="19"/>
      <c r="N133" s="19"/>
      <c r="O133" s="19"/>
    </row>
    <row r="134" spans="1:15" s="1" customFormat="1" ht="15.2" customHeight="1">
      <c r="A134" s="25" t="s">
        <v>146</v>
      </c>
      <c r="B134" s="16" t="s">
        <v>147</v>
      </c>
      <c r="C134" s="17"/>
      <c r="D134" s="16"/>
      <c r="E134" s="18"/>
      <c r="F134" s="17"/>
      <c r="G134" s="17"/>
      <c r="H134" s="17"/>
      <c r="I134" s="17"/>
      <c r="J134" s="17"/>
      <c r="K134" s="17"/>
      <c r="L134" s="17"/>
      <c r="M134" s="17"/>
      <c r="N134" s="17"/>
      <c r="O134" s="17"/>
    </row>
    <row r="135" spans="1:15" s="1" customFormat="1" ht="15.2" customHeight="1">
      <c r="B135" s="16" t="s">
        <v>148</v>
      </c>
      <c r="C135" s="17"/>
      <c r="D135" s="16"/>
      <c r="E135" s="18"/>
      <c r="F135" s="17"/>
      <c r="G135" s="17"/>
      <c r="H135" s="17"/>
      <c r="I135" s="17"/>
      <c r="J135" s="17"/>
      <c r="K135" s="17"/>
      <c r="L135" s="17"/>
      <c r="M135" s="17"/>
      <c r="N135" s="17"/>
      <c r="O135" s="17"/>
    </row>
    <row r="136" spans="1:15">
      <c r="B136" s="3"/>
      <c r="C136" s="10"/>
      <c r="F136" s="2"/>
      <c r="G136" s="2"/>
      <c r="H136" s="2"/>
      <c r="I136" s="2"/>
      <c r="J136" s="2"/>
      <c r="K136" s="2"/>
      <c r="L136" s="2"/>
      <c r="M136" s="2"/>
      <c r="N136" s="2"/>
      <c r="O136" s="2"/>
    </row>
  </sheetData>
  <mergeCells count="8">
    <mergeCell ref="A125:C125"/>
    <mergeCell ref="A3:P3"/>
    <mergeCell ref="A2:P2"/>
    <mergeCell ref="A4:P4"/>
    <mergeCell ref="P6:P7"/>
    <mergeCell ref="A6:C7"/>
    <mergeCell ref="D6:E6"/>
    <mergeCell ref="F6:N6"/>
  </mergeCells>
  <pageMargins left="0" right="0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2023-11-10T16:53:59Z</cp:lastPrinted>
  <dcterms:created xsi:type="dcterms:W3CDTF">2003-10-06T12:51:23Z</dcterms:created>
  <dcterms:modified xsi:type="dcterms:W3CDTF">2023-11-10T16:54:19Z</dcterms:modified>
</cp:coreProperties>
</file>