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BLICACION PAGINA\PUBLICACION PAGINA 2022\Octubre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1'!$L$1:$L$116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N103" i="11" l="1"/>
  <c r="N100" i="11"/>
  <c r="N98" i="11"/>
  <c r="N97" i="11"/>
  <c r="N96" i="11"/>
  <c r="N81" i="11"/>
  <c r="N77" i="11"/>
  <c r="N72" i="11"/>
  <c r="N61" i="11"/>
  <c r="N36" i="11"/>
  <c r="N26" i="11"/>
  <c r="N16" i="11"/>
  <c r="N9" i="11"/>
  <c r="M100" i="11" l="1"/>
  <c r="M98" i="11"/>
  <c r="M97" i="11"/>
  <c r="M96" i="11" s="1"/>
  <c r="M81" i="11"/>
  <c r="M77" i="11"/>
  <c r="M72" i="11"/>
  <c r="M61" i="11"/>
  <c r="M36" i="11"/>
  <c r="M26" i="11"/>
  <c r="M16" i="11"/>
  <c r="M9" i="11"/>
  <c r="M103" i="11" l="1"/>
  <c r="P101" i="11"/>
  <c r="P100" i="11"/>
  <c r="P99" i="11"/>
  <c r="P98" i="11"/>
  <c r="P97" i="11"/>
  <c r="P89" i="11"/>
  <c r="P88" i="11"/>
  <c r="P87" i="11"/>
  <c r="P84" i="11"/>
  <c r="P83" i="11"/>
  <c r="P82" i="11"/>
  <c r="P79" i="11"/>
  <c r="P78" i="11"/>
  <c r="P75" i="11"/>
  <c r="P74" i="11"/>
  <c r="P73" i="11"/>
  <c r="P70" i="11"/>
  <c r="P69" i="11"/>
  <c r="P68" i="11"/>
  <c r="P67" i="11"/>
  <c r="P66" i="11"/>
  <c r="P65" i="11"/>
  <c r="P64" i="11"/>
  <c r="P63" i="11"/>
  <c r="P62" i="11"/>
  <c r="P59" i="11"/>
  <c r="P58" i="11"/>
  <c r="P57" i="11"/>
  <c r="P56" i="11"/>
  <c r="P55" i="11"/>
  <c r="P54" i="11"/>
  <c r="P53" i="11"/>
  <c r="P43" i="11"/>
  <c r="P42" i="11"/>
  <c r="P41" i="11"/>
  <c r="P40" i="11"/>
  <c r="P39" i="11"/>
  <c r="P38" i="11"/>
  <c r="P37" i="11"/>
  <c r="P34" i="11"/>
  <c r="P33" i="11"/>
  <c r="P32" i="11"/>
  <c r="P31" i="11"/>
  <c r="P30" i="11"/>
  <c r="P29" i="11"/>
  <c r="P28" i="11"/>
  <c r="P27" i="11"/>
  <c r="P24" i="11"/>
  <c r="P23" i="11"/>
  <c r="P22" i="11"/>
  <c r="P21" i="11"/>
  <c r="P20" i="11"/>
  <c r="P19" i="11"/>
  <c r="P18" i="11"/>
  <c r="P17" i="11"/>
  <c r="P14" i="11"/>
  <c r="P13" i="11"/>
  <c r="P12" i="11"/>
  <c r="P11" i="11"/>
  <c r="P10" i="11"/>
  <c r="O100" i="11"/>
  <c r="O98" i="11"/>
  <c r="O96" i="11"/>
  <c r="O81" i="11"/>
  <c r="O77" i="11"/>
  <c r="O72" i="11"/>
  <c r="O61" i="11"/>
  <c r="O36" i="11"/>
  <c r="O26" i="11"/>
  <c r="O16" i="11"/>
  <c r="O9" i="11"/>
  <c r="O103" i="11" l="1"/>
  <c r="K100" i="11"/>
  <c r="K98" i="11"/>
  <c r="K97" i="11"/>
  <c r="K96" i="11"/>
  <c r="K81" i="11"/>
  <c r="K77" i="11"/>
  <c r="K72" i="11"/>
  <c r="K61" i="11"/>
  <c r="K36" i="11"/>
  <c r="K26" i="11"/>
  <c r="K16" i="11"/>
  <c r="K9" i="11"/>
  <c r="K103" i="11" l="1"/>
  <c r="J100" i="11"/>
  <c r="J98" i="11"/>
  <c r="J97" i="11"/>
  <c r="J96" i="11"/>
  <c r="J81" i="11"/>
  <c r="J77" i="11"/>
  <c r="J72" i="11"/>
  <c r="J61" i="11"/>
  <c r="J36" i="11"/>
  <c r="J26" i="11"/>
  <c r="J16" i="11"/>
  <c r="J9" i="11"/>
  <c r="J103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P77" i="11" l="1"/>
  <c r="P72" i="11"/>
  <c r="P16" i="11"/>
  <c r="P61" i="11"/>
  <c r="P36" i="11"/>
  <c r="P26" i="11"/>
  <c r="P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F103" i="11" l="1"/>
  <c r="E103" i="11"/>
  <c r="D103" i="11"/>
  <c r="L81" i="11" l="1"/>
  <c r="P81" i="11" s="1"/>
  <c r="L26" i="11" l="1"/>
  <c r="L98" i="11" l="1"/>
  <c r="L9" i="11"/>
  <c r="L97" i="11" l="1"/>
  <c r="L100" i="11"/>
  <c r="L96" i="11" l="1"/>
  <c r="P96" i="11" s="1"/>
  <c r="L77" i="11"/>
  <c r="L36" i="11"/>
  <c r="L16" i="11" l="1"/>
  <c r="L61" i="11"/>
  <c r="L72" i="11"/>
  <c r="L103" i="11" l="1"/>
  <c r="P103" i="11" l="1"/>
</calcChain>
</file>

<file path=xl/sharedStrings.xml><?xml version="1.0" encoding="utf-8"?>
<sst xmlns="http://schemas.openxmlformats.org/spreadsheetml/2006/main" count="161" uniqueCount="160">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</sst>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93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539153</xdr:colOff>
      <xdr:row>103</xdr:row>
      <xdr:rowOff>80875</xdr:rowOff>
    </xdr:from>
    <xdr:to>
      <xdr:col>2</xdr:col>
      <xdr:colOff>2884459</xdr:colOff>
      <xdr:row>113</xdr:row>
      <xdr:rowOff>160738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950" y="19256677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topLeftCell="E83" zoomScale="106" zoomScaleNormal="106" workbookViewId="0">
      <selection activeCell="O98" sqref="O98"/>
    </sheetView>
  </sheetViews>
  <sheetFormatPr baseColWidth="10" defaultRowHeight="15"/>
  <cols>
    <col min="1" max="1" width="5.85546875" style="3" customWidth="1"/>
    <col min="2" max="2" width="5.42578125" style="10" customWidth="1"/>
    <col min="3" max="3" width="55.85546875" style="2" customWidth="1"/>
    <col min="4" max="4" width="14.7109375" style="2" customWidth="1"/>
    <col min="5" max="5" width="11" style="2" customWidth="1"/>
    <col min="6" max="6" width="13.7109375" style="2" customWidth="1"/>
    <col min="7" max="7" width="13.5703125" style="2" customWidth="1"/>
    <col min="8" max="8" width="14.5703125" style="2" customWidth="1"/>
    <col min="9" max="9" width="13.7109375" style="6" customWidth="1"/>
    <col min="10" max="10" width="14" style="6" customWidth="1"/>
    <col min="11" max="11" width="14.7109375" style="6" customWidth="1"/>
    <col min="12" max="12" width="14.28515625" style="6" customWidth="1"/>
    <col min="13" max="14" width="13.42578125" style="6" customWidth="1"/>
    <col min="15" max="15" width="13.5703125" style="6" customWidth="1"/>
    <col min="16" max="16" width="14.7109375" style="6" customWidth="1"/>
  </cols>
  <sheetData>
    <row r="1" spans="1:16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  <c r="P1" s="15"/>
    </row>
    <row r="2" spans="1:16" s="1" customFormat="1" ht="27">
      <c r="A2" s="80" t="s">
        <v>118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s="1" customFormat="1" ht="25.5">
      <c r="A3" s="78" t="s">
        <v>119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s="4" customFormat="1" ht="27">
      <c r="A4" s="78" t="s">
        <v>150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</row>
    <row r="6" spans="1:16" s="26" customFormat="1" ht="14.25" customHeight="1">
      <c r="A6" s="84" t="s">
        <v>109</v>
      </c>
      <c r="B6" s="85"/>
      <c r="C6" s="85"/>
      <c r="D6" s="88" t="s">
        <v>141</v>
      </c>
      <c r="E6" s="89"/>
      <c r="F6" s="90" t="s">
        <v>149</v>
      </c>
      <c r="G6" s="91"/>
      <c r="H6" s="91"/>
      <c r="I6" s="91"/>
      <c r="J6" s="91"/>
      <c r="K6" s="91"/>
      <c r="L6" s="92"/>
      <c r="M6" s="74"/>
      <c r="N6" s="74"/>
      <c r="O6" s="74"/>
      <c r="P6" s="82" t="s">
        <v>117</v>
      </c>
    </row>
    <row r="7" spans="1:16" s="26" customFormat="1" ht="13.5" customHeight="1">
      <c r="A7" s="86"/>
      <c r="B7" s="87"/>
      <c r="C7" s="87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2" t="s">
        <v>155</v>
      </c>
      <c r="L7" s="71" t="s">
        <v>156</v>
      </c>
      <c r="M7" s="75" t="s">
        <v>157</v>
      </c>
      <c r="N7" s="76" t="s">
        <v>158</v>
      </c>
      <c r="O7" s="73" t="s">
        <v>159</v>
      </c>
      <c r="P7" s="83"/>
    </row>
    <row r="8" spans="1:16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6" s="31" customFormat="1" ht="12.75" customHeight="1">
      <c r="A9" s="32">
        <v>2.1</v>
      </c>
      <c r="B9" s="33" t="s">
        <v>0</v>
      </c>
      <c r="C9" s="34"/>
      <c r="D9" s="35">
        <f t="shared" ref="D9:P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ref="K9" si="6">SUM(K10:K14)</f>
        <v>736997944.99000001</v>
      </c>
      <c r="L9" s="35">
        <f t="shared" si="0"/>
        <v>744691439.55000007</v>
      </c>
      <c r="M9" s="35">
        <f t="shared" ref="M9:O9" si="7">SUM(M10:M14)</f>
        <v>737949397.7299999</v>
      </c>
      <c r="N9" s="35">
        <f t="shared" ref="N9" si="8">SUM(N10:N14)</f>
        <v>701554238.36000001</v>
      </c>
      <c r="O9" s="35">
        <f t="shared" si="7"/>
        <v>707487704.78000009</v>
      </c>
      <c r="P9" s="35">
        <f t="shared" si="0"/>
        <v>7388498767.3900003</v>
      </c>
    </row>
    <row r="10" spans="1:16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v>699667698.93000007</v>
      </c>
      <c r="M10" s="38">
        <v>691770924.5</v>
      </c>
      <c r="N10" s="38">
        <v>659607394.38999999</v>
      </c>
      <c r="O10" s="38">
        <v>666021919.11000001</v>
      </c>
      <c r="P10" s="38">
        <f>SUM(F10:O10)</f>
        <v>6822890601.1599998</v>
      </c>
    </row>
    <row r="11" spans="1:16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v>43639240.850000016</v>
      </c>
      <c r="M11" s="38">
        <v>44462102.560000002</v>
      </c>
      <c r="N11" s="38">
        <v>40674239.780000001</v>
      </c>
      <c r="O11" s="38">
        <v>40302532.32</v>
      </c>
      <c r="P11" s="38">
        <f t="shared" ref="P11:P14" si="9">SUM(F11:O11)</f>
        <v>548762385.97000027</v>
      </c>
    </row>
    <row r="12" spans="1:16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v>1384499.77</v>
      </c>
      <c r="M12" s="38">
        <v>1716370.67</v>
      </c>
      <c r="N12" s="38">
        <v>1272604.19</v>
      </c>
      <c r="O12" s="38">
        <v>1163253.3500000001</v>
      </c>
      <c r="P12" s="38">
        <f t="shared" si="9"/>
        <v>16845780.259999998</v>
      </c>
    </row>
    <row r="13" spans="1:16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f t="shared" si="9"/>
        <v>0</v>
      </c>
    </row>
    <row r="14" spans="1:16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f t="shared" si="9"/>
        <v>0</v>
      </c>
    </row>
    <row r="15" spans="1:16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s="31" customFormat="1" ht="12.75">
      <c r="A16" s="39" t="s">
        <v>123</v>
      </c>
      <c r="B16" s="33" t="s">
        <v>11</v>
      </c>
      <c r="C16" s="34"/>
      <c r="D16" s="40">
        <f t="shared" ref="D16:P16" si="10">SUM(D17:D24)</f>
        <v>436236208</v>
      </c>
      <c r="E16" s="40">
        <f t="shared" si="10"/>
        <v>0</v>
      </c>
      <c r="F16" s="40">
        <f t="shared" ref="F16:K16" si="11">SUM(F17:F24)</f>
        <v>22306223.93</v>
      </c>
      <c r="G16" s="40">
        <f t="shared" si="11"/>
        <v>40658751.899999999</v>
      </c>
      <c r="H16" s="40">
        <f t="shared" si="11"/>
        <v>27539066.91</v>
      </c>
      <c r="I16" s="40">
        <f t="shared" si="11"/>
        <v>28262035.369999994</v>
      </c>
      <c r="J16" s="40">
        <f t="shared" si="11"/>
        <v>46275535.739999995</v>
      </c>
      <c r="K16" s="40">
        <f t="shared" si="11"/>
        <v>40256809.590000004</v>
      </c>
      <c r="L16" s="40">
        <f t="shared" si="10"/>
        <v>33863987.969999999</v>
      </c>
      <c r="M16" s="40">
        <f t="shared" ref="M16:O16" si="12">SUM(M17:M24)</f>
        <v>25965766.240000002</v>
      </c>
      <c r="N16" s="40">
        <f t="shared" ref="N16" si="13">SUM(N17:N24)</f>
        <v>87798470.470000014</v>
      </c>
      <c r="O16" s="40">
        <f t="shared" si="12"/>
        <v>64713599.039999999</v>
      </c>
      <c r="P16" s="40">
        <f t="shared" si="10"/>
        <v>417640247.16000003</v>
      </c>
    </row>
    <row r="17" spans="1:16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v>23291612.950000003</v>
      </c>
      <c r="M17" s="38">
        <v>19694826.18</v>
      </c>
      <c r="N17" s="38">
        <v>26566790.109999999</v>
      </c>
      <c r="O17" s="38">
        <v>25585449.829999998</v>
      </c>
      <c r="P17" s="38">
        <f t="shared" ref="P17:P24" si="14">SUM(F17:O17)</f>
        <v>216722351.69</v>
      </c>
    </row>
    <row r="18" spans="1:16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v>1426797.72</v>
      </c>
      <c r="M18" s="38">
        <v>1287034.78</v>
      </c>
      <c r="N18" s="38">
        <v>68035.92</v>
      </c>
      <c r="O18" s="38">
        <v>3104938.84</v>
      </c>
      <c r="P18" s="38">
        <f t="shared" si="14"/>
        <v>33139658.620000001</v>
      </c>
    </row>
    <row r="19" spans="1:16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v>207095.45</v>
      </c>
      <c r="M19" s="38">
        <v>1054003</v>
      </c>
      <c r="N19" s="38">
        <v>48921624.020000003</v>
      </c>
      <c r="O19" s="38">
        <v>26666528.550000001</v>
      </c>
      <c r="P19" s="38">
        <f t="shared" si="14"/>
        <v>82162284.060000002</v>
      </c>
    </row>
    <row r="20" spans="1:16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v>190643</v>
      </c>
      <c r="M20" s="38">
        <v>504481.89</v>
      </c>
      <c r="N20" s="38">
        <v>7007305</v>
      </c>
      <c r="O20" s="38">
        <v>4277627.17</v>
      </c>
      <c r="P20" s="38">
        <f t="shared" si="14"/>
        <v>14981882.66</v>
      </c>
    </row>
    <row r="21" spans="1:16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v>709641.13</v>
      </c>
      <c r="M21" s="38">
        <v>356458</v>
      </c>
      <c r="N21" s="38">
        <v>119640</v>
      </c>
      <c r="O21" s="38">
        <v>1836639.07</v>
      </c>
      <c r="P21" s="38">
        <f t="shared" si="14"/>
        <v>9622661.1199999992</v>
      </c>
    </row>
    <row r="22" spans="1:16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v>0</v>
      </c>
      <c r="M22" s="38">
        <v>278673.8</v>
      </c>
      <c r="N22" s="38">
        <v>2216398.61</v>
      </c>
      <c r="O22" s="38">
        <v>12626</v>
      </c>
      <c r="P22" s="38">
        <f t="shared" si="14"/>
        <v>6260404.6199999992</v>
      </c>
    </row>
    <row r="23" spans="1:16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v>2438063.9899999998</v>
      </c>
      <c r="M23" s="38">
        <v>1036829.49</v>
      </c>
      <c r="N23" s="38">
        <v>672359.13</v>
      </c>
      <c r="O23" s="38">
        <v>999048.11</v>
      </c>
      <c r="P23" s="38">
        <f t="shared" si="14"/>
        <v>27062594.209999993</v>
      </c>
    </row>
    <row r="24" spans="1:16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v>5600133.7300000004</v>
      </c>
      <c r="M24" s="38">
        <v>1753459.1</v>
      </c>
      <c r="N24" s="38">
        <v>2226317.6800000002</v>
      </c>
      <c r="O24" s="38">
        <v>2230741.4700000002</v>
      </c>
      <c r="P24" s="38">
        <f t="shared" si="14"/>
        <v>27688410.18</v>
      </c>
    </row>
    <row r="25" spans="1:16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s="31" customFormat="1" ht="15" customHeight="1">
      <c r="A26" s="39" t="s">
        <v>124</v>
      </c>
      <c r="B26" s="33" t="s">
        <v>27</v>
      </c>
      <c r="C26" s="34"/>
      <c r="D26" s="35">
        <f t="shared" ref="D26:L26" si="15">SUM(D27:D34)</f>
        <v>134846326</v>
      </c>
      <c r="E26" s="35">
        <f t="shared" si="15"/>
        <v>0</v>
      </c>
      <c r="F26" s="35">
        <f t="shared" ref="F26:K26" si="16">SUM(F27:F34)</f>
        <v>6764452.7700000005</v>
      </c>
      <c r="G26" s="35">
        <f t="shared" si="16"/>
        <v>28609918.820000004</v>
      </c>
      <c r="H26" s="35">
        <f t="shared" si="16"/>
        <v>17731260.859999999</v>
      </c>
      <c r="I26" s="35">
        <f t="shared" si="16"/>
        <v>15740908.26</v>
      </c>
      <c r="J26" s="35">
        <f t="shared" si="16"/>
        <v>20319512.160000004</v>
      </c>
      <c r="K26" s="35">
        <f t="shared" si="16"/>
        <v>18862883.399999999</v>
      </c>
      <c r="L26" s="35">
        <f t="shared" si="15"/>
        <v>12172175.050000001</v>
      </c>
      <c r="M26" s="35">
        <f t="shared" ref="M26:O26" si="17">SUM(M27:M34)</f>
        <v>12112386.310000001</v>
      </c>
      <c r="N26" s="35">
        <f t="shared" ref="N26" si="18">SUM(N27:N34)</f>
        <v>14635119.699999999</v>
      </c>
      <c r="O26" s="35">
        <f t="shared" si="17"/>
        <v>17313362.07</v>
      </c>
      <c r="P26" s="35">
        <f t="shared" ref="P26" si="19">SUM(P27:P34)</f>
        <v>164261979.40000001</v>
      </c>
    </row>
    <row r="27" spans="1:16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v>1134658.4499999997</v>
      </c>
      <c r="M27" s="38">
        <v>1595137.11</v>
      </c>
      <c r="N27" s="38">
        <v>718051.68</v>
      </c>
      <c r="O27" s="38">
        <v>1034700.59</v>
      </c>
      <c r="P27" s="38">
        <f t="shared" ref="P27:P34" si="20">SUM(F27:O27)</f>
        <v>12533616.139999999</v>
      </c>
    </row>
    <row r="28" spans="1:16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v>965703.59000000008</v>
      </c>
      <c r="M28" s="38">
        <v>247574.57</v>
      </c>
      <c r="N28" s="38">
        <v>1227008.01</v>
      </c>
      <c r="O28" s="38">
        <v>1292517.56</v>
      </c>
      <c r="P28" s="38">
        <f t="shared" si="20"/>
        <v>7348071.4900000002</v>
      </c>
    </row>
    <row r="29" spans="1:16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v>3713019.0100000002</v>
      </c>
      <c r="M29" s="38">
        <v>1972218.7</v>
      </c>
      <c r="N29" s="38">
        <v>5050591.32</v>
      </c>
      <c r="O29" s="38">
        <v>4878188.49</v>
      </c>
      <c r="P29" s="38">
        <f t="shared" si="20"/>
        <v>36036686.32</v>
      </c>
    </row>
    <row r="30" spans="1:16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v>256377.34</v>
      </c>
      <c r="M30" s="38">
        <v>152628.09</v>
      </c>
      <c r="N30" s="38">
        <v>82010.62</v>
      </c>
      <c r="O30" s="38">
        <v>307577.39</v>
      </c>
      <c r="P30" s="38">
        <f t="shared" si="20"/>
        <v>3865253.0500000003</v>
      </c>
    </row>
    <row r="31" spans="1:16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v>217558.15</v>
      </c>
      <c r="M31" s="38">
        <v>153679.06</v>
      </c>
      <c r="N31" s="38">
        <v>133408.6</v>
      </c>
      <c r="O31" s="38">
        <v>1222451.93</v>
      </c>
      <c r="P31" s="38">
        <f t="shared" si="20"/>
        <v>5085168.99</v>
      </c>
    </row>
    <row r="32" spans="1:16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v>901699.25</v>
      </c>
      <c r="M32" s="38">
        <v>1276148.53</v>
      </c>
      <c r="N32" s="38">
        <v>620286.84</v>
      </c>
      <c r="O32" s="38">
        <v>1144696.06</v>
      </c>
      <c r="P32" s="38">
        <f t="shared" si="20"/>
        <v>26009759.830000002</v>
      </c>
    </row>
    <row r="33" spans="1:16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v>4017080.4599999995</v>
      </c>
      <c r="M33" s="38">
        <v>5320297.3499999996</v>
      </c>
      <c r="N33" s="38">
        <v>5889243.1500000004</v>
      </c>
      <c r="O33" s="38">
        <v>4045763.68</v>
      </c>
      <c r="P33" s="38">
        <f t="shared" si="20"/>
        <v>50373459.700000003</v>
      </c>
    </row>
    <row r="34" spans="1:16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v>966078.8</v>
      </c>
      <c r="M34" s="38">
        <v>1394702.9</v>
      </c>
      <c r="N34" s="38">
        <v>914519.48</v>
      </c>
      <c r="O34" s="38">
        <v>3387466.37</v>
      </c>
      <c r="P34" s="38">
        <f t="shared" si="20"/>
        <v>23009963.879999999</v>
      </c>
    </row>
    <row r="35" spans="1:16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s="31" customFormat="1" ht="17.25" customHeight="1">
      <c r="A36" s="39" t="s">
        <v>125</v>
      </c>
      <c r="B36" s="33" t="s">
        <v>42</v>
      </c>
      <c r="C36" s="34"/>
      <c r="D36" s="35">
        <f t="shared" ref="D36:P36" si="21">SUM(D37:D43)</f>
        <v>1928157556</v>
      </c>
      <c r="E36" s="35">
        <f t="shared" si="21"/>
        <v>0</v>
      </c>
      <c r="F36" s="35">
        <f t="shared" ref="F36:K36" si="22">SUM(F37:F43)</f>
        <v>194201495.01999995</v>
      </c>
      <c r="G36" s="35">
        <f t="shared" si="22"/>
        <v>194544344.94000003</v>
      </c>
      <c r="H36" s="35">
        <f t="shared" si="22"/>
        <v>194938653.96999997</v>
      </c>
      <c r="I36" s="35">
        <f t="shared" si="22"/>
        <v>194234396.50999996</v>
      </c>
      <c r="J36" s="35">
        <f t="shared" si="22"/>
        <v>195551284.33000007</v>
      </c>
      <c r="K36" s="35">
        <f t="shared" si="22"/>
        <v>199682027.4199999</v>
      </c>
      <c r="L36" s="35">
        <f t="shared" si="21"/>
        <v>192793516.75999999</v>
      </c>
      <c r="M36" s="35">
        <f t="shared" ref="M36:O36" si="23">SUM(M37:M43)</f>
        <v>204456246.27000001</v>
      </c>
      <c r="N36" s="35">
        <f t="shared" ref="N36" si="24">SUM(N37:N43)</f>
        <v>207727903.22999999</v>
      </c>
      <c r="O36" s="35">
        <f t="shared" si="23"/>
        <v>203996139.47999999</v>
      </c>
      <c r="P36" s="35">
        <f t="shared" si="21"/>
        <v>1982126007.9299998</v>
      </c>
    </row>
    <row r="37" spans="1:16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v>192793516.75999999</v>
      </c>
      <c r="M37" s="38">
        <v>204415046.27000001</v>
      </c>
      <c r="N37" s="38">
        <v>207727903.22999999</v>
      </c>
      <c r="O37" s="38">
        <v>203996139.47999999</v>
      </c>
      <c r="P37" s="38">
        <f t="shared" ref="P37:P43" si="25">SUM(F37:O37)</f>
        <v>1980873255.5999999</v>
      </c>
    </row>
    <row r="38" spans="1:16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v>0</v>
      </c>
      <c r="M38" s="38">
        <v>25000</v>
      </c>
      <c r="N38" s="38">
        <v>0</v>
      </c>
      <c r="O38" s="38">
        <v>0</v>
      </c>
      <c r="P38" s="38">
        <f t="shared" si="25"/>
        <v>75000</v>
      </c>
    </row>
    <row r="39" spans="1:16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f t="shared" si="25"/>
        <v>0</v>
      </c>
    </row>
    <row r="40" spans="1:16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f t="shared" si="25"/>
        <v>0</v>
      </c>
    </row>
    <row r="41" spans="1:16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f t="shared" si="25"/>
        <v>0</v>
      </c>
    </row>
    <row r="42" spans="1:16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v>0</v>
      </c>
      <c r="M42" s="38">
        <v>16200</v>
      </c>
      <c r="N42" s="38">
        <v>0</v>
      </c>
      <c r="O42" s="38">
        <v>0</v>
      </c>
      <c r="P42" s="38">
        <f t="shared" si="25"/>
        <v>1177752.33</v>
      </c>
    </row>
    <row r="43" spans="1:16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f t="shared" si="25"/>
        <v>0</v>
      </c>
    </row>
    <row r="44" spans="1:16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s="31" customFormat="1" ht="12.75" customHeight="1">
      <c r="A53" s="39" t="s">
        <v>126</v>
      </c>
      <c r="B53" s="33" t="s">
        <v>57</v>
      </c>
      <c r="C53" s="34"/>
      <c r="D53" s="35">
        <f t="shared" ref="D53:E53" si="26">SUM(D54:D60)</f>
        <v>0</v>
      </c>
      <c r="E53" s="35">
        <f t="shared" si="26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f t="shared" ref="P53:P59" si="27">SUM(F53:O53)</f>
        <v>0</v>
      </c>
    </row>
    <row r="54" spans="1:16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f t="shared" si="27"/>
        <v>0</v>
      </c>
    </row>
    <row r="55" spans="1:16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f t="shared" si="27"/>
        <v>0</v>
      </c>
    </row>
    <row r="56" spans="1:16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f t="shared" si="27"/>
        <v>0</v>
      </c>
    </row>
    <row r="57" spans="1:16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f t="shared" si="27"/>
        <v>0</v>
      </c>
    </row>
    <row r="58" spans="1:16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f t="shared" si="27"/>
        <v>0</v>
      </c>
    </row>
    <row r="59" spans="1:16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f t="shared" si="27"/>
        <v>0</v>
      </c>
    </row>
    <row r="60" spans="1:16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s="31" customFormat="1" ht="12.75" customHeight="1">
      <c r="A61" s="46" t="s">
        <v>127</v>
      </c>
      <c r="B61" s="9" t="s">
        <v>70</v>
      </c>
      <c r="C61" s="8"/>
      <c r="D61" s="35">
        <f t="shared" ref="D61:L61" si="28">SUM(D62:D70)</f>
        <v>114840987</v>
      </c>
      <c r="E61" s="35">
        <f t="shared" si="28"/>
        <v>0</v>
      </c>
      <c r="F61" s="35">
        <f t="shared" ref="F61:K61" si="29">SUM(F62:F70)</f>
        <v>3807336.7</v>
      </c>
      <c r="G61" s="35">
        <f t="shared" si="29"/>
        <v>7157524.879999999</v>
      </c>
      <c r="H61" s="35">
        <f t="shared" si="29"/>
        <v>22025547.98</v>
      </c>
      <c r="I61" s="35">
        <f t="shared" si="29"/>
        <v>15308117.609999999</v>
      </c>
      <c r="J61" s="35">
        <f t="shared" si="29"/>
        <v>25336536.440000005</v>
      </c>
      <c r="K61" s="35">
        <f t="shared" si="29"/>
        <v>26430281.069999997</v>
      </c>
      <c r="L61" s="35">
        <f t="shared" si="28"/>
        <v>6498142.6199999992</v>
      </c>
      <c r="M61" s="35">
        <f t="shared" ref="M61:O61" si="30">SUM(M62:M70)</f>
        <v>2369093.61</v>
      </c>
      <c r="N61" s="35">
        <f t="shared" ref="N61" si="31">SUM(N62:N70)</f>
        <v>4878434.68</v>
      </c>
      <c r="O61" s="35">
        <f t="shared" si="30"/>
        <v>4055105.0999999996</v>
      </c>
      <c r="P61" s="35">
        <f t="shared" ref="P61" si="32">SUM(P62:P70)</f>
        <v>117866120.69</v>
      </c>
    </row>
    <row r="62" spans="1:16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v>2400657.86</v>
      </c>
      <c r="M62" s="38">
        <v>1207236.69</v>
      </c>
      <c r="N62" s="38">
        <v>676965.28</v>
      </c>
      <c r="O62" s="38">
        <v>1767985.1</v>
      </c>
      <c r="P62" s="38">
        <f t="shared" ref="P62:P70" si="33">SUM(F62:O62)</f>
        <v>28447664.890000001</v>
      </c>
    </row>
    <row r="63" spans="1:16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v>900473.92</v>
      </c>
      <c r="M63" s="38">
        <v>197864</v>
      </c>
      <c r="N63" s="38">
        <v>42640</v>
      </c>
      <c r="O63" s="38">
        <v>1222081.2</v>
      </c>
      <c r="P63" s="38">
        <f t="shared" si="33"/>
        <v>7461899.8200000003</v>
      </c>
    </row>
    <row r="64" spans="1:16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v>9959.32</v>
      </c>
      <c r="M64" s="38">
        <v>6385</v>
      </c>
      <c r="N64" s="38">
        <v>0</v>
      </c>
      <c r="O64" s="38">
        <v>637495.4</v>
      </c>
      <c r="P64" s="38">
        <f t="shared" si="33"/>
        <v>26323767.649999999</v>
      </c>
    </row>
    <row r="65" spans="1:16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v>0</v>
      </c>
      <c r="M65" s="38">
        <v>0</v>
      </c>
      <c r="N65" s="38">
        <v>0</v>
      </c>
      <c r="O65" s="38">
        <v>0</v>
      </c>
      <c r="P65" s="38">
        <f t="shared" si="33"/>
        <v>12199675</v>
      </c>
    </row>
    <row r="66" spans="1:16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v>838656.13</v>
      </c>
      <c r="M66" s="38">
        <v>828472.61</v>
      </c>
      <c r="N66" s="38">
        <v>14000</v>
      </c>
      <c r="O66" s="38">
        <v>180679.8</v>
      </c>
      <c r="P66" s="38">
        <f t="shared" si="33"/>
        <v>19315661.529999997</v>
      </c>
    </row>
    <row r="67" spans="1:16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f t="shared" si="33"/>
        <v>691386.07</v>
      </c>
    </row>
    <row r="68" spans="1:16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/>
      <c r="M68" s="38"/>
      <c r="N68" s="38"/>
      <c r="O68" s="38"/>
      <c r="P68" s="38">
        <f t="shared" si="33"/>
        <v>0</v>
      </c>
    </row>
    <row r="69" spans="1:16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v>10531.13</v>
      </c>
      <c r="M69" s="38">
        <v>8289.4699999999993</v>
      </c>
      <c r="N69" s="38">
        <v>4144829.4</v>
      </c>
      <c r="O69" s="38">
        <v>246863.6</v>
      </c>
      <c r="P69" s="38">
        <f t="shared" si="33"/>
        <v>15789999.359999999</v>
      </c>
    </row>
    <row r="70" spans="1:16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v>2337864.2599999998</v>
      </c>
      <c r="M70" s="38">
        <v>120845.84</v>
      </c>
      <c r="N70" s="38">
        <v>0</v>
      </c>
      <c r="O70" s="38">
        <v>0</v>
      </c>
      <c r="P70" s="38">
        <f t="shared" si="33"/>
        <v>7636066.3700000001</v>
      </c>
    </row>
    <row r="71" spans="1:16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s="31" customFormat="1" ht="12.75" customHeight="1">
      <c r="A72" s="47">
        <v>2.7</v>
      </c>
      <c r="B72" s="48" t="s">
        <v>86</v>
      </c>
      <c r="C72" s="49"/>
      <c r="D72" s="35">
        <f t="shared" ref="D72:P72" si="34">SUM(D73:D75)</f>
        <v>32176300</v>
      </c>
      <c r="E72" s="35">
        <f t="shared" si="34"/>
        <v>0</v>
      </c>
      <c r="F72" s="35">
        <f t="shared" ref="F72:K72" si="35">SUM(F73:F75)</f>
        <v>4830755.46</v>
      </c>
      <c r="G72" s="35">
        <f t="shared" si="35"/>
        <v>12138717.850000001</v>
      </c>
      <c r="H72" s="35">
        <f t="shared" si="35"/>
        <v>19638248.93</v>
      </c>
      <c r="I72" s="35">
        <f t="shared" si="35"/>
        <v>3993568.07</v>
      </c>
      <c r="J72" s="35">
        <f t="shared" si="35"/>
        <v>9487968.1399999987</v>
      </c>
      <c r="K72" s="35">
        <f t="shared" si="35"/>
        <v>9665434.6899999995</v>
      </c>
      <c r="L72" s="35">
        <f t="shared" si="34"/>
        <v>18389387.859999999</v>
      </c>
      <c r="M72" s="35">
        <f t="shared" ref="M72:O72" si="36">SUM(M73:M75)</f>
        <v>0</v>
      </c>
      <c r="N72" s="35">
        <f t="shared" ref="N72" si="37">SUM(N73:N75)</f>
        <v>934816.36</v>
      </c>
      <c r="O72" s="35">
        <f t="shared" si="36"/>
        <v>451798.75</v>
      </c>
      <c r="P72" s="35">
        <f t="shared" si="34"/>
        <v>79530696.110000014</v>
      </c>
    </row>
    <row r="73" spans="1:16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v>18389387.859999999</v>
      </c>
      <c r="M73" s="38">
        <v>0</v>
      </c>
      <c r="N73" s="38">
        <v>934816.36</v>
      </c>
      <c r="O73" s="38">
        <v>451798.75</v>
      </c>
      <c r="P73" s="38">
        <f t="shared" ref="P73:P75" si="38">SUM(F73:O73)</f>
        <v>78228714.570000008</v>
      </c>
    </row>
    <row r="74" spans="1:16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v>0</v>
      </c>
      <c r="M74" s="38">
        <v>0</v>
      </c>
      <c r="N74" s="38">
        <v>0</v>
      </c>
      <c r="O74" s="38">
        <v>0</v>
      </c>
      <c r="P74" s="38">
        <f t="shared" si="38"/>
        <v>1301981.54</v>
      </c>
    </row>
    <row r="75" spans="1:16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f t="shared" si="38"/>
        <v>0</v>
      </c>
    </row>
    <row r="76" spans="1:16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1:16" s="31" customFormat="1" ht="12.75" customHeight="1">
      <c r="A77" s="47" t="s">
        <v>129</v>
      </c>
      <c r="B77" s="9" t="s">
        <v>93</v>
      </c>
      <c r="C77" s="8"/>
      <c r="D77" s="35">
        <f t="shared" ref="D77:P77" si="39">SUM(D78:D79)</f>
        <v>147978</v>
      </c>
      <c r="E77" s="35">
        <f t="shared" si="39"/>
        <v>0</v>
      </c>
      <c r="F77" s="35">
        <f t="shared" ref="F77:K77" si="40">SUM(F78:F79)</f>
        <v>12000</v>
      </c>
      <c r="G77" s="35">
        <f t="shared" si="40"/>
        <v>12000</v>
      </c>
      <c r="H77" s="35">
        <f t="shared" si="40"/>
        <v>10500</v>
      </c>
      <c r="I77" s="35">
        <f t="shared" si="40"/>
        <v>9000</v>
      </c>
      <c r="J77" s="35">
        <f t="shared" si="40"/>
        <v>9000</v>
      </c>
      <c r="K77" s="35">
        <f t="shared" si="40"/>
        <v>9000</v>
      </c>
      <c r="L77" s="35">
        <f t="shared" si="39"/>
        <v>9000</v>
      </c>
      <c r="M77" s="35">
        <f t="shared" ref="M77:O77" si="41">SUM(M78:M79)</f>
        <v>9000</v>
      </c>
      <c r="N77" s="35">
        <f t="shared" ref="N77" si="42">SUM(N78:N79)</f>
        <v>9000</v>
      </c>
      <c r="O77" s="35">
        <f t="shared" si="41"/>
        <v>6000</v>
      </c>
      <c r="P77" s="35">
        <f t="shared" si="39"/>
        <v>94500</v>
      </c>
    </row>
    <row r="78" spans="1:16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v>9000</v>
      </c>
      <c r="M78" s="38">
        <v>9000</v>
      </c>
      <c r="N78" s="38">
        <v>9000</v>
      </c>
      <c r="O78" s="38">
        <v>6000</v>
      </c>
      <c r="P78" s="38">
        <f t="shared" ref="P78:P84" si="43">SUM(F78:O78)</f>
        <v>94500</v>
      </c>
    </row>
    <row r="79" spans="1:16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f t="shared" si="43"/>
        <v>0</v>
      </c>
    </row>
    <row r="80" spans="1:16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</row>
    <row r="81" spans="1:16" s="45" customFormat="1" ht="15" customHeight="1">
      <c r="A81" s="39" t="s">
        <v>130</v>
      </c>
      <c r="B81" s="33" t="s">
        <v>101</v>
      </c>
      <c r="C81" s="34"/>
      <c r="D81" s="35">
        <f t="shared" ref="D81:E81" si="44">SUM(D82:D83)</f>
        <v>0</v>
      </c>
      <c r="E81" s="35">
        <f t="shared" si="44"/>
        <v>0</v>
      </c>
      <c r="F81" s="35">
        <f t="shared" ref="F81:L81" si="45">SUM(F82:F83)</f>
        <v>0</v>
      </c>
      <c r="G81" s="35">
        <f t="shared" ref="G81:K81" si="46">SUM(G82:G83)</f>
        <v>0</v>
      </c>
      <c r="H81" s="35">
        <f t="shared" si="46"/>
        <v>0</v>
      </c>
      <c r="I81" s="35">
        <f t="shared" si="46"/>
        <v>0</v>
      </c>
      <c r="J81" s="35">
        <f t="shared" si="46"/>
        <v>0</v>
      </c>
      <c r="K81" s="35">
        <f t="shared" si="46"/>
        <v>0</v>
      </c>
      <c r="L81" s="35">
        <f t="shared" si="45"/>
        <v>0</v>
      </c>
      <c r="M81" s="35">
        <f t="shared" ref="M81:O81" si="47">SUM(M82:M83)</f>
        <v>0</v>
      </c>
      <c r="N81" s="35">
        <f t="shared" ref="N81" si="48">SUM(N82:N83)</f>
        <v>0</v>
      </c>
      <c r="O81" s="35">
        <f t="shared" si="47"/>
        <v>0</v>
      </c>
      <c r="P81" s="38">
        <f t="shared" si="43"/>
        <v>0</v>
      </c>
    </row>
    <row r="82" spans="1:16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f t="shared" si="43"/>
        <v>0</v>
      </c>
    </row>
    <row r="83" spans="1:16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f t="shared" si="43"/>
        <v>0</v>
      </c>
    </row>
    <row r="84" spans="1:16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f t="shared" si="43"/>
        <v>0</v>
      </c>
    </row>
    <row r="85" spans="1:16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38"/>
    </row>
    <row r="86" spans="1:16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38"/>
    </row>
    <row r="87" spans="1:16" s="45" customFormat="1" ht="15" customHeight="1">
      <c r="A87" s="53">
        <v>4.0999999999999996</v>
      </c>
      <c r="B87" s="54" t="s">
        <v>110</v>
      </c>
      <c r="D87" s="35">
        <f t="shared" ref="D87:E87" si="49">SUM(D88:D89)</f>
        <v>0</v>
      </c>
      <c r="E87" s="35">
        <f t="shared" si="49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f t="shared" ref="P87:P89" si="50">SUM(F87:O87)</f>
        <v>0</v>
      </c>
    </row>
    <row r="88" spans="1:16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f t="shared" si="50"/>
        <v>0</v>
      </c>
    </row>
    <row r="89" spans="1:16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f t="shared" si="50"/>
        <v>0</v>
      </c>
    </row>
    <row r="90" spans="1:16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</row>
    <row r="91" spans="1:16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spans="1:16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4" spans="1:16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16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</row>
    <row r="96" spans="1:16" s="31" customFormat="1" ht="12.75" customHeight="1">
      <c r="A96" s="46" t="s">
        <v>128</v>
      </c>
      <c r="B96" s="9" t="s">
        <v>98</v>
      </c>
      <c r="C96" s="8"/>
      <c r="D96" s="35">
        <f t="shared" ref="D96:E96" si="51">SUM(D97:D98)</f>
        <v>88508475</v>
      </c>
      <c r="E96" s="35">
        <f t="shared" si="51"/>
        <v>0</v>
      </c>
      <c r="F96" s="35">
        <f t="shared" ref="F96:L96" si="52">SUM(F97:F98)</f>
        <v>0</v>
      </c>
      <c r="G96" s="35">
        <f t="shared" ref="G96:K96" si="53">SUM(G97:G98)</f>
        <v>0</v>
      </c>
      <c r="H96" s="35">
        <f t="shared" si="53"/>
        <v>0</v>
      </c>
      <c r="I96" s="35">
        <f t="shared" si="53"/>
        <v>0</v>
      </c>
      <c r="J96" s="35">
        <f t="shared" si="53"/>
        <v>0</v>
      </c>
      <c r="K96" s="35">
        <f t="shared" si="53"/>
        <v>0</v>
      </c>
      <c r="L96" s="35">
        <f t="shared" si="52"/>
        <v>0</v>
      </c>
      <c r="M96" s="35">
        <f t="shared" ref="M96:O96" si="54">SUM(M97:M98)</f>
        <v>0</v>
      </c>
      <c r="N96" s="35">
        <f t="shared" ref="N96" si="55">SUM(N97:N98)</f>
        <v>0</v>
      </c>
      <c r="O96" s="35">
        <f t="shared" si="54"/>
        <v>21666666.66</v>
      </c>
      <c r="P96" s="38">
        <f t="shared" ref="P96:P101" si="56">SUM(F96:O96)</f>
        <v>21666666.66</v>
      </c>
    </row>
    <row r="97" spans="1:16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O98" si="57">SUM(F98)</f>
        <v>0</v>
      </c>
      <c r="G97" s="35">
        <f t="shared" si="57"/>
        <v>0</v>
      </c>
      <c r="H97" s="35">
        <f t="shared" si="57"/>
        <v>0</v>
      </c>
      <c r="I97" s="35">
        <f t="shared" si="57"/>
        <v>0</v>
      </c>
      <c r="J97" s="35">
        <f t="shared" si="57"/>
        <v>0</v>
      </c>
      <c r="K97" s="35">
        <f t="shared" si="57"/>
        <v>0</v>
      </c>
      <c r="L97" s="35">
        <f t="shared" si="57"/>
        <v>0</v>
      </c>
      <c r="M97" s="35">
        <f t="shared" si="57"/>
        <v>0</v>
      </c>
      <c r="N97" s="35">
        <f t="shared" si="57"/>
        <v>0</v>
      </c>
      <c r="O97" s="35">
        <v>21666666.66</v>
      </c>
      <c r="P97" s="38">
        <f t="shared" si="56"/>
        <v>21666666.66</v>
      </c>
    </row>
    <row r="98" spans="1:16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57"/>
        <v>0</v>
      </c>
      <c r="G98" s="35">
        <f t="shared" si="57"/>
        <v>0</v>
      </c>
      <c r="H98" s="35">
        <f t="shared" si="57"/>
        <v>0</v>
      </c>
      <c r="I98" s="35">
        <f t="shared" si="57"/>
        <v>0</v>
      </c>
      <c r="J98" s="35">
        <f t="shared" si="57"/>
        <v>0</v>
      </c>
      <c r="K98" s="35">
        <f t="shared" si="57"/>
        <v>0</v>
      </c>
      <c r="L98" s="35">
        <f t="shared" si="57"/>
        <v>0</v>
      </c>
      <c r="M98" s="35">
        <f t="shared" si="57"/>
        <v>0</v>
      </c>
      <c r="N98" s="35">
        <f t="shared" si="57"/>
        <v>0</v>
      </c>
      <c r="O98" s="35">
        <f t="shared" si="57"/>
        <v>0</v>
      </c>
      <c r="P98" s="38">
        <f t="shared" si="56"/>
        <v>0</v>
      </c>
    </row>
    <row r="99" spans="1:16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8">
        <f t="shared" si="56"/>
        <v>0</v>
      </c>
    </row>
    <row r="100" spans="1:16" s="31" customFormat="1" ht="12.75">
      <c r="A100" s="58">
        <v>4.3</v>
      </c>
      <c r="B100" s="28" t="s">
        <v>121</v>
      </c>
      <c r="C100" s="59"/>
      <c r="D100" s="35">
        <f t="shared" ref="D100:E100" si="58">SUM(D101:D102)</f>
        <v>0</v>
      </c>
      <c r="E100" s="35">
        <f t="shared" si="58"/>
        <v>0</v>
      </c>
      <c r="F100" s="35">
        <f t="shared" ref="F100:O100" si="59">SUM(F101)</f>
        <v>0</v>
      </c>
      <c r="G100" s="35">
        <f t="shared" si="59"/>
        <v>0</v>
      </c>
      <c r="H100" s="35">
        <f t="shared" si="59"/>
        <v>0</v>
      </c>
      <c r="I100" s="35">
        <f t="shared" si="59"/>
        <v>0</v>
      </c>
      <c r="J100" s="35">
        <f t="shared" si="59"/>
        <v>0</v>
      </c>
      <c r="K100" s="35">
        <f t="shared" si="59"/>
        <v>0</v>
      </c>
      <c r="L100" s="35">
        <f t="shared" si="59"/>
        <v>0</v>
      </c>
      <c r="M100" s="35">
        <f t="shared" si="59"/>
        <v>0</v>
      </c>
      <c r="N100" s="35">
        <f t="shared" si="59"/>
        <v>0</v>
      </c>
      <c r="O100" s="35">
        <f t="shared" si="59"/>
        <v>0</v>
      </c>
      <c r="P100" s="38">
        <f t="shared" si="56"/>
        <v>0</v>
      </c>
    </row>
    <row r="101" spans="1:16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f t="shared" si="56"/>
        <v>0</v>
      </c>
    </row>
    <row r="102" spans="1:16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6" s="5" customFormat="1" ht="18.75" customHeight="1">
      <c r="A103" s="60"/>
      <c r="B103" s="61"/>
      <c r="C103" s="62" t="s">
        <v>120</v>
      </c>
      <c r="D103" s="63">
        <f t="shared" ref="D103:P103" si="60">SUM(D9+D16+D26+D36+D53+D61+D72+D77+D81+D87+D96+D100)</f>
        <v>10473067293</v>
      </c>
      <c r="E103" s="63">
        <f t="shared" si="60"/>
        <v>0</v>
      </c>
      <c r="F103" s="63">
        <f t="shared" si="60"/>
        <v>937867689.19999969</v>
      </c>
      <c r="G103" s="63">
        <f t="shared" si="60"/>
        <v>1056123702.9499998</v>
      </c>
      <c r="H103" s="63">
        <f t="shared" si="60"/>
        <v>1018004828.3100001</v>
      </c>
      <c r="I103" s="63">
        <f t="shared" si="60"/>
        <v>1039146133.28</v>
      </c>
      <c r="J103" s="63">
        <f t="shared" ref="J103:K103" si="61">SUM(J9+J16+J26+J36+J53+J61+J72+J77+J81+J87+J96+J100)</f>
        <v>1060130351.7900003</v>
      </c>
      <c r="K103" s="63">
        <f t="shared" si="61"/>
        <v>1031904381.16</v>
      </c>
      <c r="L103" s="63">
        <f t="shared" si="60"/>
        <v>1008417649.8100001</v>
      </c>
      <c r="M103" s="63">
        <f t="shared" ref="M103:O103" si="62">SUM(M9+M16+M26+M36+M53+M61+M72+M77+M81+M87+M96+M100)</f>
        <v>982861890.15999985</v>
      </c>
      <c r="N103" s="63">
        <f t="shared" si="62"/>
        <v>1017537982.8000001</v>
      </c>
      <c r="O103" s="63">
        <f t="shared" si="62"/>
        <v>1019690375.8800001</v>
      </c>
      <c r="P103" s="63">
        <f t="shared" si="60"/>
        <v>10171684985.34</v>
      </c>
    </row>
    <row r="104" spans="1:16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  <c r="L104" s="6"/>
      <c r="M104" s="6"/>
      <c r="N104" s="6"/>
      <c r="O104" s="6"/>
    </row>
    <row r="105" spans="1:16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6"/>
      <c r="M105" s="6"/>
      <c r="N105" s="6"/>
      <c r="O105" s="6"/>
      <c r="P105" s="11"/>
    </row>
    <row r="106" spans="1:16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  <c r="L106" s="6"/>
      <c r="M106" s="6"/>
      <c r="N106" s="6"/>
      <c r="O106" s="6"/>
    </row>
    <row r="107" spans="1:16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6"/>
      <c r="M107" s="6"/>
      <c r="N107" s="6"/>
      <c r="O107" s="6"/>
      <c r="P107" s="11"/>
    </row>
    <row r="108" spans="1:16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6"/>
      <c r="M108" s="6"/>
      <c r="N108" s="6"/>
      <c r="O108" s="6"/>
      <c r="P108" s="7"/>
    </row>
    <row r="109" spans="1:16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6"/>
      <c r="N109" s="6"/>
      <c r="O109" s="6"/>
      <c r="P109" s="7"/>
    </row>
    <row r="110" spans="1:16" s="5" customFormat="1" ht="14.25">
      <c r="A110" s="77"/>
      <c r="B110" s="77"/>
      <c r="C110" s="77"/>
      <c r="D110" s="20"/>
      <c r="E110" s="20"/>
      <c r="F110" s="65"/>
      <c r="G110" s="66"/>
      <c r="H110" s="68"/>
      <c r="I110" s="7"/>
      <c r="J110" s="7"/>
      <c r="K110" s="7"/>
      <c r="L110" s="7"/>
      <c r="M110" s="7"/>
      <c r="N110" s="7"/>
      <c r="O110" s="7"/>
    </row>
    <row r="111" spans="1:16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6"/>
      <c r="M111" s="6"/>
      <c r="N111" s="6"/>
      <c r="O111" s="6"/>
      <c r="P111" s="7"/>
    </row>
    <row r="112" spans="1:16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6"/>
      <c r="M112" s="6"/>
      <c r="N112" s="6"/>
      <c r="O112" s="6"/>
      <c r="P112" s="7"/>
    </row>
    <row r="113" spans="1:15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  <c r="L113" s="6"/>
      <c r="M113" s="6"/>
      <c r="N113" s="6"/>
      <c r="O113" s="6"/>
    </row>
    <row r="114" spans="1:15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  <c r="L114" s="6"/>
      <c r="M114" s="6"/>
      <c r="N114" s="6"/>
      <c r="O114" s="6"/>
    </row>
    <row r="115" spans="1:15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  <c r="L115" s="6"/>
      <c r="M115" s="6"/>
      <c r="N115" s="6"/>
      <c r="O115" s="6"/>
    </row>
    <row r="116" spans="1:15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  <c r="L116" s="17"/>
      <c r="M116" s="17"/>
      <c r="N116" s="17"/>
      <c r="O116" s="17"/>
    </row>
    <row r="117" spans="1:15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  <c r="L117" s="19"/>
      <c r="M117" s="19"/>
      <c r="N117" s="19"/>
      <c r="O117" s="19"/>
    </row>
    <row r="118" spans="1:15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  <c r="L118" s="19"/>
      <c r="M118" s="19"/>
      <c r="N118" s="19"/>
      <c r="O118" s="19"/>
    </row>
    <row r="119" spans="1:15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  <c r="L119" s="17"/>
      <c r="M119" s="17"/>
      <c r="N119" s="17"/>
      <c r="O119" s="17"/>
    </row>
    <row r="120" spans="1:15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  <c r="L120" s="17"/>
      <c r="M120" s="17"/>
      <c r="N120" s="17"/>
      <c r="O120" s="17"/>
    </row>
    <row r="121" spans="1:15">
      <c r="B121" s="3"/>
      <c r="C121" s="10"/>
      <c r="I121" s="2"/>
      <c r="J121" s="2"/>
      <c r="K121" s="2"/>
      <c r="L121" s="2"/>
      <c r="M121" s="2"/>
      <c r="N121" s="2"/>
      <c r="O121" s="2"/>
    </row>
  </sheetData>
  <autoFilter ref="L1:L116"/>
  <mergeCells count="8">
    <mergeCell ref="A110:C110"/>
    <mergeCell ref="A3:P3"/>
    <mergeCell ref="A2:P2"/>
    <mergeCell ref="A4:P4"/>
    <mergeCell ref="P6:P7"/>
    <mergeCell ref="A6:C7"/>
    <mergeCell ref="D6:E6"/>
    <mergeCell ref="F6:L6"/>
  </mergeCells>
  <pageMargins left="0.5" right="0" top="0.75" bottom="0.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2022-11-02T18:10:14Z</cp:lastPrinted>
  <dcterms:created xsi:type="dcterms:W3CDTF">2003-10-06T12:51:23Z</dcterms:created>
  <dcterms:modified xsi:type="dcterms:W3CDTF">2022-11-02T18:10:45Z</dcterms:modified>
</cp:coreProperties>
</file>