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3\Mayo 2023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1'!$F$1:$F$106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K64" i="11" l="1"/>
  <c r="K63" i="11"/>
  <c r="K14" i="11"/>
  <c r="K13" i="11"/>
  <c r="K12" i="11"/>
  <c r="K11" i="11"/>
  <c r="K10" i="11"/>
  <c r="K24" i="11"/>
  <c r="K23" i="11"/>
  <c r="K22" i="11"/>
  <c r="K21" i="11"/>
  <c r="K20" i="11"/>
  <c r="K19" i="11"/>
  <c r="K18" i="11"/>
  <c r="K17" i="11"/>
  <c r="K34" i="11"/>
  <c r="K33" i="11"/>
  <c r="K32" i="11"/>
  <c r="K31" i="11"/>
  <c r="K30" i="11"/>
  <c r="K29" i="11"/>
  <c r="K28" i="11"/>
  <c r="K27" i="11"/>
  <c r="K53" i="11"/>
  <c r="K52" i="11"/>
  <c r="K51" i="11"/>
  <c r="K50" i="11"/>
  <c r="K49" i="11"/>
  <c r="K48" i="11"/>
  <c r="K47" i="11"/>
  <c r="K44" i="11"/>
  <c r="K43" i="11"/>
  <c r="K42" i="11"/>
  <c r="K41" i="11"/>
  <c r="K40" i="11"/>
  <c r="K39" i="11"/>
  <c r="K38" i="11"/>
  <c r="K37" i="11"/>
  <c r="K62" i="11"/>
  <c r="K61" i="11"/>
  <c r="K60" i="11"/>
  <c r="K59" i="11"/>
  <c r="K58" i="11"/>
  <c r="K57" i="11"/>
  <c r="K56" i="11"/>
  <c r="K69" i="11"/>
  <c r="K68" i="11"/>
  <c r="K67" i="11"/>
  <c r="K72" i="11"/>
  <c r="K76" i="11"/>
  <c r="K84" i="11"/>
  <c r="K83" i="11"/>
  <c r="K78" i="11"/>
  <c r="K77" i="11"/>
  <c r="K87" i="11"/>
  <c r="I86" i="11"/>
  <c r="I75" i="11"/>
  <c r="I71" i="11"/>
  <c r="I66" i="11"/>
  <c r="I55" i="11"/>
  <c r="I36" i="11"/>
  <c r="I26" i="11"/>
  <c r="I16" i="11"/>
  <c r="I9" i="11"/>
  <c r="I93" i="11" l="1"/>
  <c r="J71" i="11"/>
  <c r="K73" i="11" l="1"/>
  <c r="K82" i="11"/>
  <c r="K91" i="11"/>
  <c r="J86" i="11"/>
  <c r="J75" i="11"/>
  <c r="J66" i="11"/>
  <c r="J55" i="11"/>
  <c r="J36" i="11"/>
  <c r="J26" i="11"/>
  <c r="J16" i="11"/>
  <c r="J9" i="11"/>
  <c r="J93" i="11" l="1"/>
  <c r="H86" i="11" l="1"/>
  <c r="H75" i="11"/>
  <c r="H71" i="11"/>
  <c r="H66" i="11"/>
  <c r="H55" i="11"/>
  <c r="H36" i="11"/>
  <c r="H26" i="11"/>
  <c r="H16" i="11"/>
  <c r="H9" i="11"/>
  <c r="H93" i="11" l="1"/>
  <c r="K75" i="11" l="1"/>
  <c r="K71" i="11"/>
  <c r="K66" i="11"/>
  <c r="K55" i="11"/>
  <c r="K36" i="11"/>
  <c r="K9" i="11"/>
  <c r="K16" i="11" l="1"/>
  <c r="K26" i="11"/>
  <c r="G9" i="11"/>
  <c r="G16" i="11"/>
  <c r="G26" i="11"/>
  <c r="G36" i="11"/>
  <c r="G55" i="11"/>
  <c r="G66" i="11"/>
  <c r="G71" i="11"/>
  <c r="G86" i="11"/>
  <c r="G75" i="11"/>
  <c r="F75" i="11"/>
  <c r="G93" i="11" l="1"/>
  <c r="D86" i="11"/>
  <c r="E90" i="11" l="1"/>
  <c r="D90" i="11"/>
  <c r="E86" i="11"/>
  <c r="E82" i="11"/>
  <c r="E75" i="11"/>
  <c r="E71" i="11"/>
  <c r="E66" i="11"/>
  <c r="E55" i="11"/>
  <c r="E47" i="11"/>
  <c r="E36" i="11"/>
  <c r="E26" i="11"/>
  <c r="E16" i="11"/>
  <c r="E9" i="11"/>
  <c r="D82" i="11"/>
  <c r="D75" i="11"/>
  <c r="D71" i="11"/>
  <c r="D66" i="11"/>
  <c r="D55" i="11"/>
  <c r="D47" i="11"/>
  <c r="D36" i="11"/>
  <c r="D26" i="11"/>
  <c r="D16" i="11"/>
  <c r="D9" i="11"/>
  <c r="D93" i="11" l="1"/>
  <c r="E93" i="11"/>
  <c r="F26" i="11" l="1"/>
  <c r="F88" i="11" l="1"/>
  <c r="K88" i="11" s="1"/>
  <c r="K86" i="11" s="1"/>
  <c r="F9" i="11"/>
  <c r="K93" i="11" l="1"/>
  <c r="F90" i="11"/>
  <c r="K90" i="11" s="1"/>
  <c r="F86" i="11" l="1"/>
  <c r="F71" i="11"/>
  <c r="F36" i="11"/>
  <c r="F16" i="11" l="1"/>
  <c r="F55" i="11"/>
  <c r="F66" i="11"/>
  <c r="F93" i="11" l="1"/>
</calcChain>
</file>

<file path=xl/sharedStrings.xml><?xml version="1.0" encoding="utf-8"?>
<sst xmlns="http://schemas.openxmlformats.org/spreadsheetml/2006/main" count="156" uniqueCount="155">
  <si>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</si>
  <si>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</si>
  <si>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</si>
  <si>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</si>
  <si>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</si>
  <si>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</si>
  <si>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</si>
  <si>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</si>
  <si>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</si>
  <si>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</si>
  <si>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</si>
  <si>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</si>
  <si>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</si>
  <si>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</si>
  <si>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</si>
  <si>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</si>
  <si>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</si>
  <si>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</si>
  <si>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</si>
  <si>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</si>
  <si>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</si>
  <si>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</si>
  <si>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</si>
  <si>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</si>
  <si>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</si>
  <si>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</si>
  <si>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</si>
  <si>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</si>
  <si>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</si>
  <si>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</si>
  <si>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</si>
  <si>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</si>
  <si>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</si>
  <si>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</si>
  <si>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</si>
  <si>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</si>
  <si>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</si>
  <si>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</si>
  <si>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</si>
  <si>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</si>
  <si>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</si>
  <si>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</si>
  <si>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</si>
  <si>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</si>
  <si>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</si>
  <si>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</si>
  <si>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</si>
  <si>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</si>
  <si>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</si>
  <si>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</si>
  <si>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</si>
  <si>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</si>
  <si>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</si>
  <si>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</si>
  <si>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</si>
  <si>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</si>
  <si>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</si>
  <si>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</si>
  <si>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</si>
  <si>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</si>
  <si>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</si>
  <si>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</si>
  <si>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</si>
  <si>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</si>
  <si>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</si>
  <si>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</si>
  <si>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</si>
  <si>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</si>
  <si>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</si>
  <si>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</si>
  <si>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</si>
  <si>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</si>
  <si>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</si>
  <si>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</si>
  <si>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</si>
  <si>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</si>
  <si>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</si>
  <si>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</si>
  <si>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</si>
  <si>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</si>
  <si>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</si>
  <si>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</si>
  <si>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</si>
  <si>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</si>
  <si>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</si>
  <si>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</si>
  <si>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</si>
  <si>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</si>
  <si>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</si>
  <si>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</si>
  <si>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</si>
  <si>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</si>
  <si>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</si>
  <si>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</si>
  <si>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</si>
  <si>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</si>
  <si>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</si>
  <si>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</si>
  <si>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</si>
  <si>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</si>
  <si>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</si>
  <si>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</si>
  <si>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</si>
  <si>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</si>
  <si>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</si>
  <si>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</si>
  <si>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</si>
  <si>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</si>
  <si>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</si>
  <si>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</si>
  <si>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</si>
  <si>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</si>
  <si>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</si>
  <si>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</si>
  <si>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</si>
  <si>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</si>
  <si>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</si>
  <si>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</si>
  <si>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</si>
  <si>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</si>
  <si>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</si>
  <si>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</si>
  <si>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</si>
  <si>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</si>
  <si>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</si>
  <si>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</si>
  <si>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</si>
  <si>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</si>
  <si>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</si>
  <si>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</si>
  <si>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</si>
  <si>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</si>
  <si>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</si>
  <si>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</si>
  <si>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</si>
  <si>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</si>
  <si>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</si>
  <si>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</si>
  <si>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</si>
  <si>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</si>
  <si>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</si>
  <si>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</si>
  <si>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</si>
  <si>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</si>
  <si>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</si>
  <si>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</si>
  <si>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</si>
  <si>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</si>
  <si>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</si>
  <si>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 xml:space="preserve">                 Ejecución Presupuestaria del Gasto 2023</t>
  </si>
  <si>
    <t>Febrero</t>
  </si>
  <si>
    <t xml:space="preserve">                        Presupuesto Devengado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</si>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</sst>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1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vertical="center"/>
    </xf>
    <xf numFmtId="164" fontId="40" fillId="34" borderId="11" xfId="0" applyNumberFormat="1" applyFont="1" applyFill="1" applyBorder="1" applyAlignment="1">
      <alignment vertical="center"/>
    </xf>
    <xf numFmtId="164" fontId="40" fillId="34" borderId="14" xfId="0" applyNumberFormat="1" applyFont="1" applyFill="1" applyBorder="1" applyAlignment="1">
      <alignment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1</xdr:col>
      <xdr:colOff>296533</xdr:colOff>
      <xdr:row>93</xdr:row>
      <xdr:rowOff>116815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25" y="16929339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tabSelected="1" topLeftCell="A10" zoomScale="106" zoomScaleNormal="106" workbookViewId="0">
      <selection activeCell="C85" sqref="C85"/>
    </sheetView>
  </sheetViews>
  <sheetFormatPr baseColWidth="10" defaultRowHeight="15"/>
  <cols>
    <col min="1" max="1" width="6.7109375" style="3" customWidth="1"/>
    <col min="2" max="2" width="5.7109375" style="10" customWidth="1"/>
    <col min="3" max="3" width="47.42578125" style="2" bestFit="1" customWidth="1"/>
    <col min="4" max="4" width="15.140625" style="2" customWidth="1"/>
    <col min="5" max="5" width="11.7109375" style="2" bestFit="1" customWidth="1"/>
    <col min="6" max="7" width="13.140625" style="6" customWidth="1"/>
    <col min="8" max="8" width="13.140625" style="6" bestFit="1" customWidth="1"/>
    <col min="9" max="9" width="13.140625" style="6" customWidth="1"/>
    <col min="10" max="10" width="13.28515625" style="6" customWidth="1"/>
    <col min="11" max="11" width="13.42578125" style="6" bestFit="1" customWidth="1"/>
  </cols>
  <sheetData>
    <row r="1" spans="1:11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</row>
    <row r="2" spans="1:11" s="1" customFormat="1" ht="27">
      <c r="A2" s="68" t="s">
        <v>118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s="1" customFormat="1" ht="25.5">
      <c r="A3" s="66" t="s">
        <v>119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s="4" customFormat="1" ht="27">
      <c r="A4" s="66" t="s">
        <v>149</v>
      </c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 s="1" customFormat="1" ht="27.75" customHeight="1">
      <c r="A5" s="21"/>
      <c r="B5" s="22"/>
      <c r="C5" s="22"/>
      <c r="D5" s="22"/>
      <c r="E5" s="22"/>
      <c r="F5" s="23"/>
      <c r="G5" s="23"/>
      <c r="H5" s="23"/>
      <c r="I5" s="23"/>
      <c r="J5" s="23"/>
      <c r="K5" s="23"/>
    </row>
    <row r="6" spans="1:11" s="26" customFormat="1" ht="25.5" customHeight="1">
      <c r="A6" s="72" t="s">
        <v>109</v>
      </c>
      <c r="B6" s="73"/>
      <c r="C6" s="73"/>
      <c r="D6" s="76" t="s">
        <v>141</v>
      </c>
      <c r="E6" s="77"/>
      <c r="F6" s="78" t="s">
        <v>151</v>
      </c>
      <c r="G6" s="79"/>
      <c r="H6" s="79"/>
      <c r="I6" s="79"/>
      <c r="J6" s="80"/>
      <c r="K6" s="70" t="s">
        <v>117</v>
      </c>
    </row>
    <row r="7" spans="1:11" s="26" customFormat="1" ht="16.5" customHeight="1">
      <c r="A7" s="74"/>
      <c r="B7" s="75"/>
      <c r="C7" s="75"/>
      <c r="D7" s="27" t="s">
        <v>140</v>
      </c>
      <c r="E7" s="27" t="s">
        <v>139</v>
      </c>
      <c r="F7" s="28" t="s">
        <v>108</v>
      </c>
      <c r="G7" s="64" t="s">
        <v>150</v>
      </c>
      <c r="H7" s="64" t="s">
        <v>152</v>
      </c>
      <c r="I7" s="64" t="s">
        <v>153</v>
      </c>
      <c r="J7" s="64" t="s">
        <v>154</v>
      </c>
      <c r="K7" s="71"/>
    </row>
    <row r="8" spans="1:11" s="32" customFormat="1" ht="22.5" customHeight="1">
      <c r="A8" s="29" t="s">
        <v>131</v>
      </c>
      <c r="B8" s="29"/>
      <c r="C8" s="30"/>
      <c r="D8" s="30"/>
      <c r="E8" s="30"/>
      <c r="F8" s="31"/>
      <c r="G8" s="31"/>
      <c r="H8" s="31"/>
      <c r="I8" s="31"/>
      <c r="J8" s="31"/>
    </row>
    <row r="9" spans="1:11" s="32" customFormat="1" ht="12.75" customHeight="1">
      <c r="A9" s="33">
        <v>2.1</v>
      </c>
      <c r="B9" s="34" t="s">
        <v>0</v>
      </c>
      <c r="C9" s="35"/>
      <c r="D9" s="36">
        <f t="shared" ref="D9:F9" si="0">SUM(D10:D14)</f>
        <v>6994649545</v>
      </c>
      <c r="E9" s="36">
        <f t="shared" si="0"/>
        <v>0</v>
      </c>
      <c r="F9" s="36">
        <f t="shared" si="0"/>
        <v>719000440.44000006</v>
      </c>
      <c r="G9" s="36">
        <f>SUM(G10:G14)</f>
        <v>811874680.78999996</v>
      </c>
      <c r="H9" s="36">
        <f>SUM(H10:H14)</f>
        <v>847446308.38</v>
      </c>
      <c r="I9" s="36">
        <f>SUM(I10:I14)</f>
        <v>843440006.0999999</v>
      </c>
      <c r="J9" s="36">
        <f>SUM(J10:J14)</f>
        <v>822977260.77999997</v>
      </c>
      <c r="K9" s="36">
        <f>SUM(K10:K14)</f>
        <v>4044738696.4899998</v>
      </c>
    </row>
    <row r="10" spans="1:11" s="32" customFormat="1" ht="12.75">
      <c r="A10" s="37"/>
      <c r="B10" s="37" t="s">
        <v>1</v>
      </c>
      <c r="C10" s="38" t="s">
        <v>2</v>
      </c>
      <c r="D10" s="39">
        <v>6587563071</v>
      </c>
      <c r="E10" s="38"/>
      <c r="F10" s="39">
        <v>678743700.15999997</v>
      </c>
      <c r="G10" s="39">
        <v>766602837.69000006</v>
      </c>
      <c r="H10" s="39">
        <v>796047971.80999994</v>
      </c>
      <c r="I10" s="39">
        <v>794960018.67999995</v>
      </c>
      <c r="J10" s="39">
        <v>775897467.25999999</v>
      </c>
      <c r="K10" s="39">
        <f>F10+G10+H10+J10+I10</f>
        <v>3812251995.5999999</v>
      </c>
    </row>
    <row r="11" spans="1:11" s="32" customFormat="1" ht="12.75">
      <c r="A11" s="37"/>
      <c r="B11" s="37" t="s">
        <v>3</v>
      </c>
      <c r="C11" s="38" t="s">
        <v>4</v>
      </c>
      <c r="D11" s="39">
        <v>381076306</v>
      </c>
      <c r="E11" s="38"/>
      <c r="F11" s="39">
        <v>38918020.32</v>
      </c>
      <c r="G11" s="39">
        <v>43932466.289999999</v>
      </c>
      <c r="H11" s="39">
        <v>49689731.439999998</v>
      </c>
      <c r="I11" s="39">
        <v>46952283.490000002</v>
      </c>
      <c r="J11" s="39">
        <v>45120285.020000003</v>
      </c>
      <c r="K11" s="39">
        <f t="shared" ref="K11:K14" si="1">F11+G11+H11+J11+I11</f>
        <v>224612786.56</v>
      </c>
    </row>
    <row r="12" spans="1:11" s="32" customFormat="1" ht="12.75">
      <c r="A12" s="37"/>
      <c r="B12" s="37" t="s">
        <v>5</v>
      </c>
      <c r="C12" s="38" t="s">
        <v>6</v>
      </c>
      <c r="D12" s="39">
        <v>26010168</v>
      </c>
      <c r="E12" s="38"/>
      <c r="F12" s="39">
        <v>1338719.96</v>
      </c>
      <c r="G12" s="39">
        <v>1339376.81</v>
      </c>
      <c r="H12" s="39">
        <v>1708605.13</v>
      </c>
      <c r="I12" s="39">
        <v>1527703.93</v>
      </c>
      <c r="J12" s="39">
        <v>1959508.5</v>
      </c>
      <c r="K12" s="39">
        <f t="shared" si="1"/>
        <v>7873914.3300000001</v>
      </c>
    </row>
    <row r="13" spans="1:11" s="32" customFormat="1" ht="12.75">
      <c r="A13" s="37"/>
      <c r="B13" s="37" t="s">
        <v>7</v>
      </c>
      <c r="C13" s="38" t="s">
        <v>8</v>
      </c>
      <c r="D13" s="39">
        <v>0</v>
      </c>
      <c r="E13" s="38"/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f t="shared" si="1"/>
        <v>0</v>
      </c>
    </row>
    <row r="14" spans="1:11" s="32" customFormat="1" ht="12.75">
      <c r="A14" s="37"/>
      <c r="B14" s="37" t="s">
        <v>9</v>
      </c>
      <c r="C14" s="38" t="s">
        <v>10</v>
      </c>
      <c r="D14" s="39">
        <v>0</v>
      </c>
      <c r="E14" s="38"/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f t="shared" si="1"/>
        <v>0</v>
      </c>
    </row>
    <row r="15" spans="1:11" s="32" customFormat="1" ht="15" customHeight="1">
      <c r="A15" s="37"/>
      <c r="B15" s="37"/>
      <c r="C15" s="38"/>
      <c r="D15" s="38"/>
      <c r="E15" s="38"/>
      <c r="F15" s="39"/>
      <c r="G15" s="39"/>
      <c r="H15" s="39"/>
      <c r="I15" s="39"/>
      <c r="J15" s="39"/>
      <c r="K15" s="39"/>
    </row>
    <row r="16" spans="1:11" s="32" customFormat="1" ht="12.75">
      <c r="A16" s="40" t="s">
        <v>123</v>
      </c>
      <c r="B16" s="34" t="s">
        <v>11</v>
      </c>
      <c r="C16" s="35"/>
      <c r="D16" s="41">
        <f t="shared" ref="D16:F16" si="2">SUM(D17:D24)</f>
        <v>652945415</v>
      </c>
      <c r="E16" s="41">
        <f t="shared" si="2"/>
        <v>0</v>
      </c>
      <c r="F16" s="41">
        <f t="shared" si="2"/>
        <v>32306152.030000001</v>
      </c>
      <c r="G16" s="41">
        <f>SUM(G17:G24)</f>
        <v>70126827.980000004</v>
      </c>
      <c r="H16" s="41">
        <f>SUM(H17:H24)</f>
        <v>77319617.98999998</v>
      </c>
      <c r="I16" s="41">
        <f>SUM(I17:I24)</f>
        <v>83321323.099999979</v>
      </c>
      <c r="J16" s="41">
        <f>SUM(J17:J24)</f>
        <v>36925521.340000004</v>
      </c>
      <c r="K16" s="41">
        <f>SUM(K17:K24)</f>
        <v>299999442.44000006</v>
      </c>
    </row>
    <row r="17" spans="1:11" s="32" customFormat="1" ht="12.75">
      <c r="A17" s="37"/>
      <c r="B17" s="37" t="s">
        <v>12</v>
      </c>
      <c r="C17" s="38" t="s">
        <v>13</v>
      </c>
      <c r="D17" s="42">
        <v>186960044</v>
      </c>
      <c r="E17" s="38"/>
      <c r="F17" s="39">
        <v>28096059.280000001</v>
      </c>
      <c r="G17" s="39">
        <v>19308656.91</v>
      </c>
      <c r="H17" s="39">
        <v>29275528.109999999</v>
      </c>
      <c r="I17" s="39">
        <v>22328811.800000001</v>
      </c>
      <c r="J17" s="39">
        <v>22245162.73</v>
      </c>
      <c r="K17" s="39">
        <f>F17+G17+H17+J17+I17</f>
        <v>121254218.83</v>
      </c>
    </row>
    <row r="18" spans="1:11" s="32" customFormat="1" ht="12.75">
      <c r="A18" s="37"/>
      <c r="B18" s="37" t="s">
        <v>14</v>
      </c>
      <c r="C18" s="38" t="s">
        <v>15</v>
      </c>
      <c r="D18" s="42">
        <v>45584874</v>
      </c>
      <c r="E18" s="38"/>
      <c r="F18" s="39">
        <v>545880.84</v>
      </c>
      <c r="G18" s="39">
        <v>1452530.22</v>
      </c>
      <c r="H18" s="39">
        <v>3338792.67</v>
      </c>
      <c r="I18" s="39">
        <v>1995314.06</v>
      </c>
      <c r="J18" s="39">
        <v>1192525.67</v>
      </c>
      <c r="K18" s="39">
        <f t="shared" ref="K18:K24" si="3">F18+G18+H18+J18+I18</f>
        <v>8525043.4600000009</v>
      </c>
    </row>
    <row r="19" spans="1:11" s="32" customFormat="1" ht="12.75">
      <c r="A19" s="37"/>
      <c r="B19" s="37" t="s">
        <v>16</v>
      </c>
      <c r="C19" s="38" t="s">
        <v>17</v>
      </c>
      <c r="D19" s="42">
        <v>136399574</v>
      </c>
      <c r="E19" s="38"/>
      <c r="F19" s="39">
        <v>1053291.3899999999</v>
      </c>
      <c r="G19" s="39">
        <v>30469882.899999999</v>
      </c>
      <c r="H19" s="39">
        <v>32274241.66</v>
      </c>
      <c r="I19" s="39">
        <v>34663753.759999998</v>
      </c>
      <c r="J19" s="39">
        <v>1821913.38</v>
      </c>
      <c r="K19" s="39">
        <f t="shared" si="3"/>
        <v>100283083.09</v>
      </c>
    </row>
    <row r="20" spans="1:11" s="32" customFormat="1" ht="12.75">
      <c r="A20" s="37"/>
      <c r="B20" s="37" t="s">
        <v>18</v>
      </c>
      <c r="C20" s="38" t="s">
        <v>19</v>
      </c>
      <c r="D20" s="42">
        <v>25001459</v>
      </c>
      <c r="E20" s="38"/>
      <c r="F20" s="39">
        <v>56820</v>
      </c>
      <c r="G20" s="39">
        <v>5949727.4199999999</v>
      </c>
      <c r="H20" s="39">
        <v>4047560.58</v>
      </c>
      <c r="I20" s="39">
        <v>4616517.28</v>
      </c>
      <c r="J20" s="39">
        <v>900150.28</v>
      </c>
      <c r="K20" s="39">
        <f t="shared" si="3"/>
        <v>15570775.559999999</v>
      </c>
    </row>
    <row r="21" spans="1:11" s="32" customFormat="1" ht="12.75">
      <c r="A21" s="37"/>
      <c r="B21" s="37" t="s">
        <v>20</v>
      </c>
      <c r="C21" s="38" t="s">
        <v>21</v>
      </c>
      <c r="D21" s="42">
        <v>23456893</v>
      </c>
      <c r="E21" s="38"/>
      <c r="F21" s="39">
        <v>302400.98</v>
      </c>
      <c r="G21" s="39">
        <v>1871842.95</v>
      </c>
      <c r="H21" s="39">
        <v>1885221.75</v>
      </c>
      <c r="I21" s="39">
        <v>6192006.0300000003</v>
      </c>
      <c r="J21" s="39">
        <v>4805285.37</v>
      </c>
      <c r="K21" s="39">
        <f t="shared" si="3"/>
        <v>15056757.080000002</v>
      </c>
    </row>
    <row r="22" spans="1:11" s="32" customFormat="1" ht="12.75">
      <c r="A22" s="37"/>
      <c r="B22" s="37" t="s">
        <v>22</v>
      </c>
      <c r="C22" s="38" t="s">
        <v>23</v>
      </c>
      <c r="D22" s="42">
        <v>8853376</v>
      </c>
      <c r="E22" s="38"/>
      <c r="F22" s="39">
        <v>0</v>
      </c>
      <c r="G22" s="39">
        <v>1495474.67</v>
      </c>
      <c r="H22" s="39">
        <v>337600.07</v>
      </c>
      <c r="I22" s="39">
        <v>0</v>
      </c>
      <c r="J22" s="39">
        <v>1495474.67</v>
      </c>
      <c r="K22" s="39">
        <f t="shared" si="3"/>
        <v>3328549.41</v>
      </c>
    </row>
    <row r="23" spans="1:11" s="32" customFormat="1" ht="12.75">
      <c r="A23" s="37"/>
      <c r="B23" s="37" t="s">
        <v>24</v>
      </c>
      <c r="C23" s="38" t="s">
        <v>135</v>
      </c>
      <c r="D23" s="42">
        <v>43114474</v>
      </c>
      <c r="E23" s="38"/>
      <c r="F23" s="39">
        <v>841130.3</v>
      </c>
      <c r="G23" s="39">
        <v>6697437.7000000002</v>
      </c>
      <c r="H23" s="39">
        <v>2641016.5699999998</v>
      </c>
      <c r="I23" s="39">
        <v>10599174.43</v>
      </c>
      <c r="J23" s="39">
        <v>1830116.6</v>
      </c>
      <c r="K23" s="39">
        <f t="shared" si="3"/>
        <v>22608875.600000001</v>
      </c>
    </row>
    <row r="24" spans="1:11" s="32" customFormat="1" ht="12.75">
      <c r="A24" s="37"/>
      <c r="B24" s="37" t="s">
        <v>25</v>
      </c>
      <c r="C24" s="38" t="s">
        <v>26</v>
      </c>
      <c r="D24" s="42">
        <v>183574721</v>
      </c>
      <c r="E24" s="38"/>
      <c r="F24" s="39">
        <v>1410569.24</v>
      </c>
      <c r="G24" s="39">
        <v>2881275.21</v>
      </c>
      <c r="H24" s="39">
        <v>3519656.58</v>
      </c>
      <c r="I24" s="39">
        <v>2925745.74</v>
      </c>
      <c r="J24" s="39">
        <v>2634892.64</v>
      </c>
      <c r="K24" s="39">
        <f t="shared" si="3"/>
        <v>13372139.41</v>
      </c>
    </row>
    <row r="25" spans="1:11" s="32" customFormat="1" ht="15" customHeight="1">
      <c r="A25" s="37"/>
      <c r="B25" s="37"/>
      <c r="C25" s="38"/>
      <c r="D25" s="38"/>
      <c r="E25" s="38"/>
      <c r="F25" s="39"/>
      <c r="G25" s="39"/>
      <c r="H25" s="39"/>
      <c r="I25" s="39"/>
      <c r="J25" s="39"/>
      <c r="K25" s="39"/>
    </row>
    <row r="26" spans="1:11" s="32" customFormat="1" ht="15" customHeight="1">
      <c r="A26" s="40" t="s">
        <v>124</v>
      </c>
      <c r="B26" s="34" t="s">
        <v>27</v>
      </c>
      <c r="C26" s="35"/>
      <c r="D26" s="36">
        <f t="shared" ref="D26:F26" si="4">SUM(D27:D34)</f>
        <v>274496095</v>
      </c>
      <c r="E26" s="36">
        <f t="shared" si="4"/>
        <v>0</v>
      </c>
      <c r="F26" s="36">
        <f t="shared" si="4"/>
        <v>12736144.35</v>
      </c>
      <c r="G26" s="36">
        <f>SUM(G27:G34)</f>
        <v>26195413.079999998</v>
      </c>
      <c r="H26" s="36">
        <f>SUM(H27:H34)</f>
        <v>21392978.879999999</v>
      </c>
      <c r="I26" s="36">
        <f>SUM(I27:I34)</f>
        <v>16828077.18</v>
      </c>
      <c r="J26" s="36">
        <f>SUM(J27:J34)</f>
        <v>15714032.66</v>
      </c>
      <c r="K26" s="36">
        <f>SUM(K27:K34)</f>
        <v>92866646.149999976</v>
      </c>
    </row>
    <row r="27" spans="1:11" s="32" customFormat="1" ht="12.75">
      <c r="A27" s="37"/>
      <c r="B27" s="37" t="s">
        <v>28</v>
      </c>
      <c r="C27" s="38" t="s">
        <v>29</v>
      </c>
      <c r="D27" s="42">
        <v>58871589</v>
      </c>
      <c r="E27" s="38"/>
      <c r="F27" s="39">
        <v>1566554.28</v>
      </c>
      <c r="G27" s="39">
        <v>4414917.8499999996</v>
      </c>
      <c r="H27" s="39">
        <v>2709703.91</v>
      </c>
      <c r="I27" s="39">
        <v>2490446.7400000002</v>
      </c>
      <c r="J27" s="39">
        <v>2331990.67</v>
      </c>
      <c r="K27" s="39">
        <f>F27+G27+H27+J27+I27</f>
        <v>13513613.449999999</v>
      </c>
    </row>
    <row r="28" spans="1:11" s="32" customFormat="1" ht="12.75">
      <c r="A28" s="37"/>
      <c r="B28" s="37" t="s">
        <v>30</v>
      </c>
      <c r="C28" s="38" t="s">
        <v>31</v>
      </c>
      <c r="D28" s="42">
        <v>13750874</v>
      </c>
      <c r="E28" s="38"/>
      <c r="F28" s="39">
        <v>1612039.96</v>
      </c>
      <c r="G28" s="39">
        <v>2941984.76</v>
      </c>
      <c r="H28" s="39">
        <v>805423.18</v>
      </c>
      <c r="I28" s="39">
        <v>505408.96</v>
      </c>
      <c r="J28" s="39">
        <v>775362.45</v>
      </c>
      <c r="K28" s="39">
        <f t="shared" ref="K28:K34" si="5">F28+G28+H28+J28+I28</f>
        <v>6640219.3099999996</v>
      </c>
    </row>
    <row r="29" spans="1:11" s="32" customFormat="1" ht="12.75">
      <c r="A29" s="37"/>
      <c r="B29" s="37" t="s">
        <v>32</v>
      </c>
      <c r="C29" s="38" t="s">
        <v>33</v>
      </c>
      <c r="D29" s="42">
        <v>54649230</v>
      </c>
      <c r="E29" s="38"/>
      <c r="F29" s="39">
        <v>796368.15</v>
      </c>
      <c r="G29" s="39">
        <v>4411889.16</v>
      </c>
      <c r="H29" s="39">
        <v>6523266.8399999999</v>
      </c>
      <c r="I29" s="39">
        <v>4896194.18</v>
      </c>
      <c r="J29" s="39">
        <v>4114619.4</v>
      </c>
      <c r="K29" s="39">
        <f t="shared" si="5"/>
        <v>20742337.73</v>
      </c>
    </row>
    <row r="30" spans="1:11" s="32" customFormat="1" ht="12.75">
      <c r="A30" s="37"/>
      <c r="B30" s="37" t="s">
        <v>34</v>
      </c>
      <c r="C30" s="38" t="s">
        <v>35</v>
      </c>
      <c r="D30" s="42">
        <v>1646623</v>
      </c>
      <c r="E30" s="38"/>
      <c r="F30" s="39">
        <v>238790.22</v>
      </c>
      <c r="G30" s="39">
        <v>103198.49</v>
      </c>
      <c r="H30" s="39">
        <v>586451.93999999994</v>
      </c>
      <c r="I30" s="39">
        <v>316352.95</v>
      </c>
      <c r="J30" s="39">
        <v>828395.55</v>
      </c>
      <c r="K30" s="39">
        <f t="shared" si="5"/>
        <v>2073189.15</v>
      </c>
    </row>
    <row r="31" spans="1:11" s="32" customFormat="1" ht="12.75">
      <c r="A31" s="37"/>
      <c r="B31" s="37" t="s">
        <v>36</v>
      </c>
      <c r="C31" s="38" t="s">
        <v>133</v>
      </c>
      <c r="D31" s="42">
        <v>10332741</v>
      </c>
      <c r="E31" s="38"/>
      <c r="F31" s="39">
        <v>354208.17</v>
      </c>
      <c r="G31" s="39">
        <v>682198.14</v>
      </c>
      <c r="H31" s="39">
        <v>480197.45</v>
      </c>
      <c r="I31" s="39">
        <v>1542927.92</v>
      </c>
      <c r="J31" s="39">
        <v>872756.43</v>
      </c>
      <c r="K31" s="39">
        <f t="shared" si="5"/>
        <v>3932288.11</v>
      </c>
    </row>
    <row r="32" spans="1:11" s="32" customFormat="1" ht="12.75">
      <c r="A32" s="37"/>
      <c r="B32" s="37" t="s">
        <v>37</v>
      </c>
      <c r="C32" s="38" t="s">
        <v>38</v>
      </c>
      <c r="D32" s="42">
        <v>28823586</v>
      </c>
      <c r="E32" s="38"/>
      <c r="F32" s="39">
        <v>2244201.2200000002</v>
      </c>
      <c r="G32" s="39">
        <v>2519050.63</v>
      </c>
      <c r="H32" s="39">
        <v>2620061.63</v>
      </c>
      <c r="I32" s="39">
        <v>1633390.51</v>
      </c>
      <c r="J32" s="39">
        <v>1223576.46</v>
      </c>
      <c r="K32" s="39">
        <f t="shared" si="5"/>
        <v>10240280.449999999</v>
      </c>
    </row>
    <row r="33" spans="1:11" s="32" customFormat="1" ht="12.75">
      <c r="A33" s="37"/>
      <c r="B33" s="37" t="s">
        <v>39</v>
      </c>
      <c r="C33" s="38" t="s">
        <v>136</v>
      </c>
      <c r="D33" s="42">
        <v>53561566</v>
      </c>
      <c r="E33" s="38"/>
      <c r="F33" s="39">
        <v>3553656.67</v>
      </c>
      <c r="G33" s="39">
        <v>5685132.8300000001</v>
      </c>
      <c r="H33" s="39">
        <v>4267336.8099999996</v>
      </c>
      <c r="I33" s="39">
        <v>3920048.47</v>
      </c>
      <c r="J33" s="39">
        <v>2101882.41</v>
      </c>
      <c r="K33" s="39">
        <f t="shared" si="5"/>
        <v>19528057.189999998</v>
      </c>
    </row>
    <row r="34" spans="1:11" s="32" customFormat="1" ht="12.75">
      <c r="A34" s="37"/>
      <c r="B34" s="37" t="s">
        <v>40</v>
      </c>
      <c r="C34" s="38" t="s">
        <v>41</v>
      </c>
      <c r="D34" s="42">
        <v>52859886</v>
      </c>
      <c r="E34" s="38"/>
      <c r="F34" s="39">
        <v>2370325.6800000002</v>
      </c>
      <c r="G34" s="39">
        <v>5437041.2199999997</v>
      </c>
      <c r="H34" s="39">
        <v>3400537.12</v>
      </c>
      <c r="I34" s="39">
        <v>1523307.45</v>
      </c>
      <c r="J34" s="39">
        <v>3465449.29</v>
      </c>
      <c r="K34" s="39">
        <f t="shared" si="5"/>
        <v>16196660.759999998</v>
      </c>
    </row>
    <row r="35" spans="1:11" s="32" customFormat="1" ht="15" customHeight="1">
      <c r="A35" s="37"/>
      <c r="B35" s="37"/>
      <c r="C35" s="38"/>
      <c r="D35" s="38"/>
      <c r="E35" s="38"/>
      <c r="F35" s="39"/>
      <c r="G35" s="39"/>
      <c r="H35" s="39"/>
      <c r="I35" s="39"/>
      <c r="J35" s="39"/>
      <c r="K35" s="39"/>
    </row>
    <row r="36" spans="1:11" s="32" customFormat="1" ht="17.25" customHeight="1">
      <c r="A36" s="40" t="s">
        <v>125</v>
      </c>
      <c r="B36" s="34" t="s">
        <v>42</v>
      </c>
      <c r="C36" s="35"/>
      <c r="D36" s="36">
        <f t="shared" ref="D36:F36" si="6">SUM(D37:D43)</f>
        <v>1861616900</v>
      </c>
      <c r="E36" s="36">
        <f t="shared" si="6"/>
        <v>0</v>
      </c>
      <c r="F36" s="36">
        <f t="shared" si="6"/>
        <v>200991607.58000001</v>
      </c>
      <c r="G36" s="36">
        <f>SUM(G37:G43)</f>
        <v>236606167.63999999</v>
      </c>
      <c r="H36" s="36">
        <f>SUM(H37:H43)</f>
        <v>238710938.21000001</v>
      </c>
      <c r="I36" s="36">
        <f>SUM(I37:I43)</f>
        <v>238879500.22</v>
      </c>
      <c r="J36" s="36">
        <f>SUM(J37:J43)</f>
        <v>234902665.15000001</v>
      </c>
      <c r="K36" s="36">
        <f>SUM(K37:K43)</f>
        <v>1150090878.8</v>
      </c>
    </row>
    <row r="37" spans="1:11" s="32" customFormat="1" ht="12.75">
      <c r="A37" s="43"/>
      <c r="B37" s="43" t="s">
        <v>43</v>
      </c>
      <c r="C37" s="38" t="s">
        <v>44</v>
      </c>
      <c r="D37" s="42">
        <v>1859355121</v>
      </c>
      <c r="E37" s="38"/>
      <c r="F37" s="39">
        <v>200966607.58000001</v>
      </c>
      <c r="G37" s="39">
        <v>236556283.19</v>
      </c>
      <c r="H37" s="39">
        <v>238710938.21000001</v>
      </c>
      <c r="I37" s="39">
        <v>238854500.22</v>
      </c>
      <c r="J37" s="39">
        <v>234877665.15000001</v>
      </c>
      <c r="K37" s="39">
        <f>F37+G37+H37+J37+I37</f>
        <v>1149965994.3499999</v>
      </c>
    </row>
    <row r="38" spans="1:11" s="32" customFormat="1" ht="12.75">
      <c r="A38" s="43"/>
      <c r="B38" s="43" t="s">
        <v>45</v>
      </c>
      <c r="C38" s="38" t="s">
        <v>46</v>
      </c>
      <c r="D38" s="39">
        <v>0</v>
      </c>
      <c r="E38" s="38"/>
      <c r="F38" s="39">
        <v>25000</v>
      </c>
      <c r="G38" s="39"/>
      <c r="H38" s="39">
        <v>0</v>
      </c>
      <c r="I38" s="39">
        <v>25000</v>
      </c>
      <c r="J38" s="39">
        <v>25000</v>
      </c>
      <c r="K38" s="39">
        <f t="shared" ref="K38:K53" si="7">F38+G38+H38+J38+I38</f>
        <v>75000</v>
      </c>
    </row>
    <row r="39" spans="1:11" s="32" customFormat="1" ht="12.75">
      <c r="A39" s="43"/>
      <c r="B39" s="43" t="s">
        <v>47</v>
      </c>
      <c r="C39" s="38" t="s">
        <v>48</v>
      </c>
      <c r="D39" s="39">
        <v>0</v>
      </c>
      <c r="E39" s="38"/>
      <c r="F39" s="39">
        <v>0</v>
      </c>
      <c r="G39" s="39"/>
      <c r="H39" s="39">
        <v>0</v>
      </c>
      <c r="I39" s="39">
        <v>0</v>
      </c>
      <c r="J39" s="39">
        <v>0</v>
      </c>
      <c r="K39" s="39">
        <f t="shared" si="7"/>
        <v>0</v>
      </c>
    </row>
    <row r="40" spans="1:11" s="32" customFormat="1" ht="12.75">
      <c r="A40" s="43"/>
      <c r="B40" s="43" t="s">
        <v>49</v>
      </c>
      <c r="C40" s="38" t="s">
        <v>50</v>
      </c>
      <c r="D40" s="39">
        <v>0</v>
      </c>
      <c r="E40" s="38"/>
      <c r="F40" s="39">
        <v>0</v>
      </c>
      <c r="G40" s="39"/>
      <c r="H40" s="39">
        <v>0</v>
      </c>
      <c r="I40" s="39">
        <v>0</v>
      </c>
      <c r="J40" s="39">
        <v>0</v>
      </c>
      <c r="K40" s="39">
        <f t="shared" si="7"/>
        <v>0</v>
      </c>
    </row>
    <row r="41" spans="1:11" s="32" customFormat="1" ht="12.75">
      <c r="A41" s="43"/>
      <c r="B41" s="43" t="s">
        <v>51</v>
      </c>
      <c r="C41" s="38" t="s">
        <v>52</v>
      </c>
      <c r="D41" s="39">
        <v>0</v>
      </c>
      <c r="E41" s="38"/>
      <c r="F41" s="39">
        <v>0</v>
      </c>
      <c r="G41" s="39"/>
      <c r="H41" s="39">
        <v>0</v>
      </c>
      <c r="I41" s="39">
        <v>0</v>
      </c>
      <c r="J41" s="39">
        <v>0</v>
      </c>
      <c r="K41" s="39">
        <f t="shared" si="7"/>
        <v>0</v>
      </c>
    </row>
    <row r="42" spans="1:11" s="32" customFormat="1" ht="12.75">
      <c r="A42" s="43"/>
      <c r="B42" s="43" t="s">
        <v>53</v>
      </c>
      <c r="C42" s="38" t="s">
        <v>54</v>
      </c>
      <c r="D42" s="39">
        <v>2261779</v>
      </c>
      <c r="E42" s="38"/>
      <c r="F42" s="39">
        <v>0</v>
      </c>
      <c r="G42" s="39">
        <v>49884.45</v>
      </c>
      <c r="H42" s="39">
        <v>0</v>
      </c>
      <c r="I42" s="39">
        <v>0</v>
      </c>
      <c r="J42" s="39">
        <v>0</v>
      </c>
      <c r="K42" s="39">
        <f t="shared" si="7"/>
        <v>49884.45</v>
      </c>
    </row>
    <row r="43" spans="1:11" s="32" customFormat="1" ht="12.75">
      <c r="A43" s="43"/>
      <c r="B43" s="43" t="s">
        <v>55</v>
      </c>
      <c r="C43" s="38" t="s">
        <v>56</v>
      </c>
      <c r="D43" s="39">
        <v>0</v>
      </c>
      <c r="E43" s="38"/>
      <c r="F43" s="39">
        <v>0</v>
      </c>
      <c r="G43" s="39"/>
      <c r="H43" s="39">
        <v>0</v>
      </c>
      <c r="I43" s="39">
        <v>0</v>
      </c>
      <c r="J43" s="39">
        <v>0</v>
      </c>
      <c r="K43" s="39">
        <f t="shared" si="7"/>
        <v>0</v>
      </c>
    </row>
    <row r="44" spans="1:11" s="46" customFormat="1" ht="15" customHeight="1">
      <c r="A44" s="43"/>
      <c r="B44" s="43"/>
      <c r="C44" s="44"/>
      <c r="D44" s="44"/>
      <c r="E44" s="44"/>
      <c r="F44" s="45"/>
      <c r="G44" s="45"/>
      <c r="H44" s="45"/>
      <c r="I44" s="45"/>
      <c r="J44" s="45"/>
      <c r="K44" s="39">
        <f t="shared" si="7"/>
        <v>0</v>
      </c>
    </row>
    <row r="45" spans="1:11" s="46" customFormat="1" ht="15" customHeight="1">
      <c r="A45" s="43"/>
      <c r="B45" s="43"/>
      <c r="C45" s="44"/>
      <c r="D45" s="44"/>
      <c r="E45" s="44"/>
      <c r="F45" s="45"/>
      <c r="G45" s="45"/>
      <c r="H45" s="45"/>
      <c r="I45" s="45"/>
      <c r="J45" s="45"/>
      <c r="K45" s="39"/>
    </row>
    <row r="46" spans="1:11" s="46" customFormat="1" ht="15" customHeight="1">
      <c r="A46" s="43"/>
      <c r="B46" s="43"/>
      <c r="C46" s="44"/>
      <c r="D46" s="44"/>
      <c r="E46" s="44"/>
      <c r="F46" s="45"/>
      <c r="G46" s="45"/>
      <c r="H46" s="45"/>
      <c r="I46" s="45"/>
      <c r="J46" s="45"/>
      <c r="K46" s="39"/>
    </row>
    <row r="47" spans="1:11" s="32" customFormat="1" ht="12.75" customHeight="1">
      <c r="A47" s="40" t="s">
        <v>126</v>
      </c>
      <c r="B47" s="34" t="s">
        <v>57</v>
      </c>
      <c r="C47" s="35"/>
      <c r="D47" s="36">
        <f t="shared" ref="D47:E47" si="8">SUM(D48:D54)</f>
        <v>0</v>
      </c>
      <c r="E47" s="36">
        <f t="shared" si="8"/>
        <v>0</v>
      </c>
      <c r="F47" s="39">
        <v>0</v>
      </c>
      <c r="G47" s="39"/>
      <c r="H47" s="39">
        <v>0</v>
      </c>
      <c r="I47" s="39">
        <v>0</v>
      </c>
      <c r="J47" s="39">
        <v>0</v>
      </c>
      <c r="K47" s="39">
        <f t="shared" si="7"/>
        <v>0</v>
      </c>
    </row>
    <row r="48" spans="1:11" s="32" customFormat="1" ht="12.75">
      <c r="A48" s="43"/>
      <c r="B48" s="43" t="s">
        <v>58</v>
      </c>
      <c r="C48" s="38" t="s">
        <v>59</v>
      </c>
      <c r="D48" s="39">
        <v>0</v>
      </c>
      <c r="E48" s="38"/>
      <c r="F48" s="39">
        <v>0</v>
      </c>
      <c r="G48" s="39"/>
      <c r="H48" s="39">
        <v>0</v>
      </c>
      <c r="I48" s="39">
        <v>0</v>
      </c>
      <c r="J48" s="39">
        <v>0</v>
      </c>
      <c r="K48" s="39">
        <f t="shared" si="7"/>
        <v>0</v>
      </c>
    </row>
    <row r="49" spans="1:11" s="32" customFormat="1" ht="12.75">
      <c r="A49" s="43"/>
      <c r="B49" s="43" t="s">
        <v>60</v>
      </c>
      <c r="C49" s="38" t="s">
        <v>61</v>
      </c>
      <c r="D49" s="39">
        <v>0</v>
      </c>
      <c r="E49" s="38"/>
      <c r="F49" s="39">
        <v>0</v>
      </c>
      <c r="G49" s="39"/>
      <c r="H49" s="39">
        <v>0</v>
      </c>
      <c r="I49" s="39">
        <v>0</v>
      </c>
      <c r="J49" s="39">
        <v>0</v>
      </c>
      <c r="K49" s="39">
        <f t="shared" si="7"/>
        <v>0</v>
      </c>
    </row>
    <row r="50" spans="1:11" s="32" customFormat="1" ht="12.75">
      <c r="A50" s="43"/>
      <c r="B50" s="43" t="s">
        <v>62</v>
      </c>
      <c r="C50" s="38" t="s">
        <v>63</v>
      </c>
      <c r="D50" s="39">
        <v>0</v>
      </c>
      <c r="E50" s="38"/>
      <c r="F50" s="39">
        <v>0</v>
      </c>
      <c r="G50" s="39"/>
      <c r="H50" s="39">
        <v>0</v>
      </c>
      <c r="I50" s="39">
        <v>0</v>
      </c>
      <c r="J50" s="39">
        <v>0</v>
      </c>
      <c r="K50" s="39">
        <f t="shared" si="7"/>
        <v>0</v>
      </c>
    </row>
    <row r="51" spans="1:11" s="32" customFormat="1" ht="12.75">
      <c r="A51" s="43"/>
      <c r="B51" s="43" t="s">
        <v>64</v>
      </c>
      <c r="C51" s="38" t="s">
        <v>65</v>
      </c>
      <c r="D51" s="39">
        <v>0</v>
      </c>
      <c r="E51" s="38"/>
      <c r="F51" s="39">
        <v>0</v>
      </c>
      <c r="G51" s="39"/>
      <c r="H51" s="39">
        <v>0</v>
      </c>
      <c r="I51" s="39">
        <v>0</v>
      </c>
      <c r="J51" s="39">
        <v>0</v>
      </c>
      <c r="K51" s="39">
        <f t="shared" si="7"/>
        <v>0</v>
      </c>
    </row>
    <row r="52" spans="1:11" s="32" customFormat="1" ht="12.75">
      <c r="A52" s="43"/>
      <c r="B52" s="43" t="s">
        <v>66</v>
      </c>
      <c r="C52" s="38" t="s">
        <v>67</v>
      </c>
      <c r="D52" s="39">
        <v>0</v>
      </c>
      <c r="E52" s="38"/>
      <c r="F52" s="39">
        <v>0</v>
      </c>
      <c r="G52" s="39"/>
      <c r="H52" s="39">
        <v>0</v>
      </c>
      <c r="I52" s="39">
        <v>0</v>
      </c>
      <c r="J52" s="39">
        <v>0</v>
      </c>
      <c r="K52" s="39">
        <f t="shared" si="7"/>
        <v>0</v>
      </c>
    </row>
    <row r="53" spans="1:11" s="32" customFormat="1" ht="12.75">
      <c r="A53" s="43"/>
      <c r="B53" s="43" t="s">
        <v>68</v>
      </c>
      <c r="C53" s="38" t="s">
        <v>69</v>
      </c>
      <c r="D53" s="38"/>
      <c r="E53" s="38"/>
      <c r="F53" s="39">
        <v>0</v>
      </c>
      <c r="G53" s="39"/>
      <c r="H53" s="39">
        <v>0</v>
      </c>
      <c r="I53" s="39">
        <v>0</v>
      </c>
      <c r="J53" s="39">
        <v>0</v>
      </c>
      <c r="K53" s="39">
        <f t="shared" si="7"/>
        <v>0</v>
      </c>
    </row>
    <row r="54" spans="1:11" s="32" customFormat="1" ht="12.75">
      <c r="A54" s="43"/>
      <c r="B54" s="43"/>
      <c r="C54" s="38"/>
      <c r="D54" s="38"/>
      <c r="E54" s="38"/>
      <c r="F54" s="39"/>
      <c r="G54" s="39"/>
      <c r="H54" s="39"/>
      <c r="I54" s="39"/>
      <c r="J54" s="39"/>
      <c r="K54" s="39"/>
    </row>
    <row r="55" spans="1:11" s="32" customFormat="1" ht="12.75" customHeight="1">
      <c r="A55" s="47" t="s">
        <v>127</v>
      </c>
      <c r="B55" s="9" t="s">
        <v>70</v>
      </c>
      <c r="C55" s="8"/>
      <c r="D55" s="36">
        <f t="shared" ref="D55:F55" si="9">SUM(D56:D64)</f>
        <v>319413572</v>
      </c>
      <c r="E55" s="36">
        <f t="shared" si="9"/>
        <v>0</v>
      </c>
      <c r="F55" s="36">
        <f t="shared" si="9"/>
        <v>3422551.36</v>
      </c>
      <c r="G55" s="36">
        <f>SUM(G56:G64)</f>
        <v>9075023.1799999997</v>
      </c>
      <c r="H55" s="36">
        <f>SUM(H56:H64)</f>
        <v>14827077.909999998</v>
      </c>
      <c r="I55" s="36">
        <f>SUM(I56:I64)</f>
        <v>27534122.589999996</v>
      </c>
      <c r="J55" s="36">
        <f>SUM(J56:J64)</f>
        <v>5205846.6800000006</v>
      </c>
      <c r="K55" s="36">
        <f>SUM(K56:K64)</f>
        <v>60064621.719999999</v>
      </c>
    </row>
    <row r="56" spans="1:11" s="32" customFormat="1" ht="12.75">
      <c r="A56" s="43"/>
      <c r="B56" s="43" t="s">
        <v>71</v>
      </c>
      <c r="C56" s="38" t="s">
        <v>72</v>
      </c>
      <c r="D56" s="42">
        <v>60007758</v>
      </c>
      <c r="E56" s="38"/>
      <c r="F56" s="39">
        <v>998582.66</v>
      </c>
      <c r="G56" s="39">
        <v>1447741.21</v>
      </c>
      <c r="H56" s="39">
        <v>7037826.0099999998</v>
      </c>
      <c r="I56" s="39">
        <v>2213455.65</v>
      </c>
      <c r="J56" s="39">
        <v>3109286.84</v>
      </c>
      <c r="K56" s="39">
        <f>F56+G56+H56+J56+I56</f>
        <v>14806892.369999999</v>
      </c>
    </row>
    <row r="57" spans="1:11" s="32" customFormat="1" ht="12.75">
      <c r="A57" s="43"/>
      <c r="B57" s="43" t="s">
        <v>73</v>
      </c>
      <c r="C57" s="38" t="s">
        <v>74</v>
      </c>
      <c r="D57" s="42">
        <v>17636378</v>
      </c>
      <c r="E57" s="38"/>
      <c r="F57" s="39">
        <v>854843.84</v>
      </c>
      <c r="G57" s="39">
        <v>1054331</v>
      </c>
      <c r="H57" s="39">
        <v>2952600.62</v>
      </c>
      <c r="I57" s="39">
        <v>229710.65</v>
      </c>
      <c r="J57" s="39">
        <v>480870</v>
      </c>
      <c r="K57" s="39">
        <f t="shared" ref="K57:K62" si="10">F57+G57+H57+J57+I57</f>
        <v>5572356.1100000003</v>
      </c>
    </row>
    <row r="58" spans="1:11" s="32" customFormat="1" ht="12.75">
      <c r="A58" s="43"/>
      <c r="B58" s="43" t="s">
        <v>75</v>
      </c>
      <c r="C58" s="38" t="s">
        <v>76</v>
      </c>
      <c r="D58" s="42">
        <v>60912199</v>
      </c>
      <c r="E58" s="38"/>
      <c r="F58" s="39">
        <v>0</v>
      </c>
      <c r="G58" s="39">
        <v>1294149.45</v>
      </c>
      <c r="H58" s="39">
        <v>402826.13</v>
      </c>
      <c r="I58" s="39">
        <v>2156009.67</v>
      </c>
      <c r="J58" s="39">
        <v>149503.51999999999</v>
      </c>
      <c r="K58" s="39">
        <f t="shared" si="10"/>
        <v>4002488.77</v>
      </c>
    </row>
    <row r="59" spans="1:11" s="32" customFormat="1" ht="12.75">
      <c r="A59" s="43"/>
      <c r="B59" s="43" t="s">
        <v>77</v>
      </c>
      <c r="C59" s="38" t="s">
        <v>78</v>
      </c>
      <c r="D59" s="42">
        <v>61326403</v>
      </c>
      <c r="E59" s="38"/>
      <c r="F59" s="39">
        <v>678426</v>
      </c>
      <c r="G59" s="39">
        <v>3864000</v>
      </c>
      <c r="H59" s="39">
        <v>0</v>
      </c>
      <c r="I59" s="39">
        <v>2713704</v>
      </c>
      <c r="J59" s="39">
        <v>0</v>
      </c>
      <c r="K59" s="39">
        <f t="shared" si="10"/>
        <v>7256130</v>
      </c>
    </row>
    <row r="60" spans="1:11" s="32" customFormat="1" ht="12.75">
      <c r="A60" s="43"/>
      <c r="B60" s="43" t="s">
        <v>79</v>
      </c>
      <c r="C60" s="38" t="s">
        <v>80</v>
      </c>
      <c r="D60" s="42">
        <v>62426835</v>
      </c>
      <c r="E60" s="38"/>
      <c r="F60" s="39">
        <v>890698.86</v>
      </c>
      <c r="G60" s="39">
        <v>786950.03</v>
      </c>
      <c r="H60" s="39">
        <v>4323017.8</v>
      </c>
      <c r="I60" s="39">
        <v>1799779.22</v>
      </c>
      <c r="J60" s="39">
        <v>1377761.62</v>
      </c>
      <c r="K60" s="39">
        <f t="shared" si="10"/>
        <v>9178207.5299999993</v>
      </c>
    </row>
    <row r="61" spans="1:11" s="32" customFormat="1" ht="12.75">
      <c r="A61" s="43"/>
      <c r="B61" s="43" t="s">
        <v>81</v>
      </c>
      <c r="C61" s="38" t="s">
        <v>82</v>
      </c>
      <c r="D61" s="39">
        <v>2321216</v>
      </c>
      <c r="E61" s="38"/>
      <c r="F61" s="39">
        <v>0</v>
      </c>
      <c r="G61" s="39">
        <v>38255.72</v>
      </c>
      <c r="H61" s="39">
        <v>0</v>
      </c>
      <c r="I61" s="39">
        <v>0</v>
      </c>
      <c r="J61" s="39">
        <v>0</v>
      </c>
      <c r="K61" s="39">
        <f t="shared" si="10"/>
        <v>38255.72</v>
      </c>
    </row>
    <row r="62" spans="1:11" s="32" customFormat="1" ht="12.75">
      <c r="A62" s="43"/>
      <c r="B62" s="43" t="s">
        <v>137</v>
      </c>
      <c r="C62" s="38" t="s">
        <v>138</v>
      </c>
      <c r="D62" s="42">
        <v>0</v>
      </c>
      <c r="E62" s="38"/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f t="shared" si="10"/>
        <v>0</v>
      </c>
    </row>
    <row r="63" spans="1:11" s="32" customFormat="1" ht="12.75">
      <c r="A63" s="43"/>
      <c r="B63" s="43" t="s">
        <v>83</v>
      </c>
      <c r="C63" s="38" t="s">
        <v>134</v>
      </c>
      <c r="D63" s="42">
        <v>43417404</v>
      </c>
      <c r="E63" s="38"/>
      <c r="F63" s="39">
        <v>0</v>
      </c>
      <c r="G63" s="39">
        <v>589595.77</v>
      </c>
      <c r="H63" s="39">
        <v>110807.35</v>
      </c>
      <c r="I63" s="39">
        <v>18421463.399999999</v>
      </c>
      <c r="J63" s="39">
        <v>88424.7</v>
      </c>
      <c r="K63" s="39">
        <f>F63+G63+H63+J63+I63</f>
        <v>19210291.219999999</v>
      </c>
    </row>
    <row r="64" spans="1:11" s="32" customFormat="1" ht="12.75">
      <c r="A64" s="43"/>
      <c r="B64" s="43" t="s">
        <v>84</v>
      </c>
      <c r="C64" s="38" t="s">
        <v>85</v>
      </c>
      <c r="D64" s="42">
        <v>11365379</v>
      </c>
      <c r="E64" s="38"/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f>F64+G64+H64+J64+I64</f>
        <v>0</v>
      </c>
    </row>
    <row r="65" spans="1:11" s="32" customFormat="1" ht="15" customHeight="1">
      <c r="A65" s="43"/>
      <c r="B65" s="43"/>
      <c r="C65" s="38"/>
      <c r="D65" s="42"/>
      <c r="E65" s="38"/>
      <c r="F65" s="39"/>
      <c r="G65" s="39"/>
      <c r="H65" s="39"/>
      <c r="I65" s="39"/>
      <c r="J65" s="39"/>
      <c r="K65" s="39"/>
    </row>
    <row r="66" spans="1:11" s="32" customFormat="1" ht="12.75" customHeight="1">
      <c r="A66" s="48">
        <v>2.7</v>
      </c>
      <c r="B66" s="49" t="s">
        <v>86</v>
      </c>
      <c r="C66" s="50"/>
      <c r="D66" s="36">
        <f t="shared" ref="D66:F66" si="11">SUM(D67:D69)</f>
        <v>97287327</v>
      </c>
      <c r="E66" s="36">
        <f t="shared" si="11"/>
        <v>0</v>
      </c>
      <c r="F66" s="36">
        <f t="shared" si="11"/>
        <v>96663.66</v>
      </c>
      <c r="G66" s="36">
        <f>SUM(G67:G69)</f>
        <v>596874.64</v>
      </c>
      <c r="H66" s="36">
        <f>SUM(H67:H69)</f>
        <v>608312.78</v>
      </c>
      <c r="I66" s="36">
        <f>SUM(I67:I69)</f>
        <v>1837045.46</v>
      </c>
      <c r="J66" s="36">
        <f>SUM(J67:J69)</f>
        <v>52752347.719999999</v>
      </c>
      <c r="K66" s="36">
        <f>SUM(K67:K69)</f>
        <v>55891244.260000005</v>
      </c>
    </row>
    <row r="67" spans="1:11" s="32" customFormat="1" ht="12.75">
      <c r="A67" s="43"/>
      <c r="B67" s="43" t="s">
        <v>87</v>
      </c>
      <c r="C67" s="51" t="s">
        <v>88</v>
      </c>
      <c r="D67" s="52">
        <v>86456384</v>
      </c>
      <c r="E67" s="51"/>
      <c r="F67" s="39">
        <v>96663.66</v>
      </c>
      <c r="G67" s="39">
        <v>462638.54</v>
      </c>
      <c r="H67" s="39">
        <v>0</v>
      </c>
      <c r="I67" s="39">
        <v>1837045.46</v>
      </c>
      <c r="J67" s="39">
        <v>52752347.719999999</v>
      </c>
      <c r="K67" s="39">
        <f>F67+G67+H67+J67+I67</f>
        <v>55148695.380000003</v>
      </c>
    </row>
    <row r="68" spans="1:11" s="32" customFormat="1" ht="12.75">
      <c r="A68" s="43"/>
      <c r="B68" s="43" t="s">
        <v>89</v>
      </c>
      <c r="C68" s="51" t="s">
        <v>90</v>
      </c>
      <c r="D68" s="52">
        <v>10830943</v>
      </c>
      <c r="E68" s="51"/>
      <c r="F68" s="39">
        <v>0</v>
      </c>
      <c r="G68" s="39">
        <v>134236.1</v>
      </c>
      <c r="H68" s="39">
        <v>608312.78</v>
      </c>
      <c r="I68" s="39">
        <v>0</v>
      </c>
      <c r="J68" s="39">
        <v>0</v>
      </c>
      <c r="K68" s="39">
        <f t="shared" ref="K68:K69" si="12">F68+G68+H68+J68+I68</f>
        <v>742548.88</v>
      </c>
    </row>
    <row r="69" spans="1:11" s="32" customFormat="1" ht="12.75">
      <c r="A69" s="43"/>
      <c r="B69" s="43" t="s">
        <v>91</v>
      </c>
      <c r="C69" s="51" t="s">
        <v>92</v>
      </c>
      <c r="D69" s="39">
        <v>0</v>
      </c>
      <c r="E69" s="51"/>
      <c r="F69" s="39"/>
      <c r="G69" s="39">
        <v>0</v>
      </c>
      <c r="H69" s="39">
        <v>0</v>
      </c>
      <c r="I69" s="39">
        <v>0</v>
      </c>
      <c r="J69" s="39">
        <v>0</v>
      </c>
      <c r="K69" s="39">
        <f t="shared" si="12"/>
        <v>0</v>
      </c>
    </row>
    <row r="70" spans="1:11" s="32" customFormat="1" ht="12.75">
      <c r="A70" s="43"/>
      <c r="B70" s="43"/>
      <c r="C70" s="51"/>
      <c r="D70" s="51"/>
      <c r="E70" s="51"/>
      <c r="F70" s="39"/>
      <c r="G70" s="39"/>
      <c r="H70" s="39"/>
      <c r="I70" s="39"/>
      <c r="J70" s="39"/>
      <c r="K70" s="39"/>
    </row>
    <row r="71" spans="1:11" s="32" customFormat="1" ht="12.75" customHeight="1">
      <c r="A71" s="48" t="s">
        <v>129</v>
      </c>
      <c r="B71" s="9" t="s">
        <v>93</v>
      </c>
      <c r="C71" s="8"/>
      <c r="D71" s="36">
        <f t="shared" ref="D71:F71" si="13">SUM(D72:D73)</f>
        <v>78440</v>
      </c>
      <c r="E71" s="36">
        <f t="shared" si="13"/>
        <v>0</v>
      </c>
      <c r="F71" s="36">
        <f t="shared" si="13"/>
        <v>6000</v>
      </c>
      <c r="G71" s="36">
        <f>SUM(G72:G73)</f>
        <v>6000</v>
      </c>
      <c r="H71" s="36">
        <f>SUM(H72:H73)</f>
        <v>6000</v>
      </c>
      <c r="I71" s="36">
        <f>SUM(I72:I73)</f>
        <v>6000</v>
      </c>
      <c r="J71" s="36">
        <f>SUM(J72:J73)</f>
        <v>6000</v>
      </c>
      <c r="K71" s="36">
        <f>SUM(K72:K73)</f>
        <v>30000</v>
      </c>
    </row>
    <row r="72" spans="1:11" s="32" customFormat="1" ht="12.75">
      <c r="A72" s="43"/>
      <c r="B72" s="43" t="s">
        <v>94</v>
      </c>
      <c r="C72" s="51" t="s">
        <v>95</v>
      </c>
      <c r="D72" s="52">
        <v>78440</v>
      </c>
      <c r="E72" s="51"/>
      <c r="F72" s="39">
        <v>6000</v>
      </c>
      <c r="G72" s="39">
        <v>6000</v>
      </c>
      <c r="H72" s="39">
        <v>6000</v>
      </c>
      <c r="I72" s="39">
        <v>6000</v>
      </c>
      <c r="J72" s="39">
        <v>6000</v>
      </c>
      <c r="K72" s="39">
        <f>F72+G72+H72+J72+I72</f>
        <v>30000</v>
      </c>
    </row>
    <row r="73" spans="1:11" s="32" customFormat="1" ht="12.75">
      <c r="A73" s="43"/>
      <c r="B73" s="43" t="s">
        <v>96</v>
      </c>
      <c r="C73" s="51" t="s">
        <v>97</v>
      </c>
      <c r="D73" s="39">
        <v>0</v>
      </c>
      <c r="E73" s="51"/>
      <c r="F73" s="39">
        <v>0</v>
      </c>
      <c r="G73" s="39"/>
      <c r="H73" s="39">
        <v>0</v>
      </c>
      <c r="I73" s="39">
        <v>0</v>
      </c>
      <c r="J73" s="39">
        <v>0</v>
      </c>
      <c r="K73" s="39">
        <f t="shared" ref="K73" si="14">F73+G73+H73+J73</f>
        <v>0</v>
      </c>
    </row>
    <row r="74" spans="1:11" s="32" customFormat="1" ht="15" customHeight="1">
      <c r="A74" s="43"/>
      <c r="B74" s="43"/>
      <c r="C74" s="51"/>
      <c r="D74" s="51"/>
      <c r="E74" s="51"/>
      <c r="F74" s="39"/>
      <c r="G74" s="39"/>
      <c r="H74" s="39"/>
      <c r="I74" s="39"/>
      <c r="J74" s="39"/>
      <c r="K74" s="39"/>
    </row>
    <row r="75" spans="1:11" s="46" customFormat="1" ht="15" customHeight="1">
      <c r="A75" s="40" t="s">
        <v>130</v>
      </c>
      <c r="B75" s="34" t="s">
        <v>101</v>
      </c>
      <c r="C75" s="35"/>
      <c r="D75" s="36">
        <f t="shared" ref="D75:E75" si="15">SUM(D76:D77)</f>
        <v>0</v>
      </c>
      <c r="E75" s="36">
        <f t="shared" si="15"/>
        <v>0</v>
      </c>
      <c r="F75" s="36">
        <f t="shared" ref="F75:K75" si="16">SUM(F76:F77)</f>
        <v>152233.48000000001</v>
      </c>
      <c r="G75" s="36">
        <f t="shared" si="16"/>
        <v>152233.48000000001</v>
      </c>
      <c r="H75" s="36">
        <f t="shared" si="16"/>
        <v>152233.48000000001</v>
      </c>
      <c r="I75" s="36">
        <f t="shared" si="16"/>
        <v>152233.48000000001</v>
      </c>
      <c r="J75" s="36">
        <f t="shared" si="16"/>
        <v>152233.48000000001</v>
      </c>
      <c r="K75" s="36">
        <f t="shared" si="16"/>
        <v>761167.4</v>
      </c>
    </row>
    <row r="76" spans="1:11" s="46" customFormat="1" ht="15" customHeight="1">
      <c r="A76" s="43"/>
      <c r="B76" s="43" t="s">
        <v>102</v>
      </c>
      <c r="C76" s="38" t="s">
        <v>103</v>
      </c>
      <c r="D76" s="42"/>
      <c r="E76" s="38"/>
      <c r="F76" s="39">
        <v>152233.48000000001</v>
      </c>
      <c r="G76" s="39">
        <v>152233.48000000001</v>
      </c>
      <c r="H76" s="39">
        <v>152233.48000000001</v>
      </c>
      <c r="I76" s="39">
        <v>152233.48000000001</v>
      </c>
      <c r="J76" s="39">
        <v>152233.48000000001</v>
      </c>
      <c r="K76" s="39">
        <f>F76+G76+H76+J76+I76</f>
        <v>761167.4</v>
      </c>
    </row>
    <row r="77" spans="1:11" s="46" customFormat="1" ht="15" customHeight="1">
      <c r="A77" s="43"/>
      <c r="B77" s="43" t="s">
        <v>104</v>
      </c>
      <c r="C77" s="38" t="s">
        <v>105</v>
      </c>
      <c r="D77" s="39">
        <v>0</v>
      </c>
      <c r="E77" s="38"/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f t="shared" ref="K77:K78" si="17">F77+G77+H77+J77+I77</f>
        <v>0</v>
      </c>
    </row>
    <row r="78" spans="1:11" s="46" customFormat="1" ht="15" customHeight="1">
      <c r="A78" s="43"/>
      <c r="B78" s="43" t="s">
        <v>106</v>
      </c>
      <c r="C78" s="38" t="s">
        <v>107</v>
      </c>
      <c r="D78" s="39">
        <v>0</v>
      </c>
      <c r="E78" s="38"/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f t="shared" si="17"/>
        <v>0</v>
      </c>
    </row>
    <row r="79" spans="1:11" s="46" customFormat="1" ht="15" customHeight="1">
      <c r="A79" s="43"/>
      <c r="B79" s="43"/>
      <c r="C79" s="44"/>
      <c r="D79" s="44"/>
      <c r="E79" s="44"/>
      <c r="F79" s="45"/>
      <c r="G79" s="45"/>
      <c r="H79" s="45"/>
      <c r="I79" s="45"/>
      <c r="J79" s="45"/>
      <c r="K79" s="39"/>
    </row>
    <row r="80" spans="1:11" s="46" customFormat="1" ht="15" customHeight="1">
      <c r="A80" s="43"/>
      <c r="B80" s="43"/>
      <c r="C80" s="44"/>
      <c r="D80" s="44"/>
      <c r="E80" s="44"/>
      <c r="F80" s="45"/>
      <c r="G80" s="45"/>
      <c r="H80" s="45"/>
      <c r="I80" s="45"/>
      <c r="J80" s="45"/>
      <c r="K80" s="39"/>
    </row>
    <row r="81" spans="1:11" s="46" customFormat="1" ht="12.75" customHeight="1">
      <c r="A81" s="53" t="s">
        <v>132</v>
      </c>
      <c r="B81" s="53"/>
      <c r="C81" s="44"/>
      <c r="D81" s="44"/>
      <c r="E81" s="44"/>
      <c r="F81" s="45"/>
      <c r="G81" s="45"/>
      <c r="H81" s="45"/>
      <c r="I81" s="45"/>
      <c r="J81" s="45"/>
      <c r="K81" s="39"/>
    </row>
    <row r="82" spans="1:11" s="46" customFormat="1" ht="15" customHeight="1">
      <c r="A82" s="54">
        <v>4.0999999999999996</v>
      </c>
      <c r="B82" s="55" t="s">
        <v>110</v>
      </c>
      <c r="D82" s="36">
        <f t="shared" ref="D82:E82" si="18">SUM(D83:D84)</f>
        <v>0</v>
      </c>
      <c r="E82" s="36">
        <f t="shared" si="18"/>
        <v>0</v>
      </c>
      <c r="F82" s="39">
        <v>0</v>
      </c>
      <c r="G82" s="39"/>
      <c r="H82" s="39"/>
      <c r="I82" s="39"/>
      <c r="J82" s="39"/>
      <c r="K82" s="36">
        <f>SUM(K83:K84)</f>
        <v>0</v>
      </c>
    </row>
    <row r="83" spans="1:11" s="46" customFormat="1" ht="15" customHeight="1">
      <c r="A83" s="43"/>
      <c r="B83" s="43" t="s">
        <v>111</v>
      </c>
      <c r="C83" s="56" t="s">
        <v>114</v>
      </c>
      <c r="D83" s="39">
        <v>0</v>
      </c>
      <c r="E83" s="56"/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f t="shared" ref="K83:K84" si="19">F83+G83+H83+J83+I83</f>
        <v>0</v>
      </c>
    </row>
    <row r="84" spans="1:11" s="46" customFormat="1" ht="15" customHeight="1">
      <c r="A84" s="43"/>
      <c r="B84" s="43" t="s">
        <v>112</v>
      </c>
      <c r="C84" s="56" t="s">
        <v>113</v>
      </c>
      <c r="D84" s="39">
        <v>0</v>
      </c>
      <c r="E84" s="56"/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f t="shared" si="19"/>
        <v>0</v>
      </c>
    </row>
    <row r="85" spans="1:11" s="46" customFormat="1" ht="15" customHeight="1">
      <c r="A85" s="43"/>
      <c r="B85" s="43"/>
      <c r="C85" s="56"/>
      <c r="D85" s="39"/>
      <c r="E85" s="56"/>
      <c r="F85" s="39"/>
      <c r="G85" s="39"/>
      <c r="H85" s="39"/>
      <c r="I85" s="39"/>
      <c r="J85" s="39"/>
      <c r="K85" s="39"/>
    </row>
    <row r="86" spans="1:11" s="32" customFormat="1" ht="12.75" customHeight="1">
      <c r="A86" s="47" t="s">
        <v>128</v>
      </c>
      <c r="B86" s="9" t="s">
        <v>98</v>
      </c>
      <c r="C86" s="8"/>
      <c r="D86" s="36">
        <f t="shared" ref="D86:E86" si="20">SUM(D87:D88)</f>
        <v>0</v>
      </c>
      <c r="E86" s="36">
        <f t="shared" si="20"/>
        <v>0</v>
      </c>
      <c r="F86" s="36">
        <f t="shared" ref="F86:G86" si="21">SUM(F87:F88)</f>
        <v>6311328.8899999997</v>
      </c>
      <c r="G86" s="36">
        <f t="shared" si="21"/>
        <v>6311328.8899999997</v>
      </c>
      <c r="H86" s="36">
        <f t="shared" ref="H86:J86" si="22">SUM(H87:H88)</f>
        <v>2977995.56</v>
      </c>
      <c r="I86" s="36">
        <f t="shared" ref="I86" si="23">SUM(I87:I88)</f>
        <v>6311328.8899999997</v>
      </c>
      <c r="J86" s="36">
        <f t="shared" si="22"/>
        <v>6311328.8899999997</v>
      </c>
      <c r="K86" s="36">
        <f>SUM(K87:K88)</f>
        <v>28223311.120000001</v>
      </c>
    </row>
    <row r="87" spans="1:11" s="32" customFormat="1" ht="12.75">
      <c r="A87" s="43"/>
      <c r="B87" s="43" t="s">
        <v>99</v>
      </c>
      <c r="C87" s="38" t="s">
        <v>100</v>
      </c>
      <c r="D87" s="42">
        <v>0</v>
      </c>
      <c r="E87" s="38"/>
      <c r="F87" s="39">
        <v>6311328.8899999997</v>
      </c>
      <c r="G87" s="39">
        <v>6311328.8899999997</v>
      </c>
      <c r="H87" s="39">
        <v>2977995.56</v>
      </c>
      <c r="I87" s="39">
        <v>6311328.8899999997</v>
      </c>
      <c r="J87" s="39">
        <v>6311328.8899999997</v>
      </c>
      <c r="K87" s="39">
        <f>F87+G87+H87+J87+I87</f>
        <v>28223311.120000001</v>
      </c>
    </row>
    <row r="88" spans="1:11" s="46" customFormat="1" ht="15" customHeight="1">
      <c r="A88" s="43"/>
      <c r="B88" s="43" t="s">
        <v>112</v>
      </c>
      <c r="C88" s="38" t="s">
        <v>115</v>
      </c>
      <c r="D88" s="39">
        <v>0</v>
      </c>
      <c r="E88" s="38"/>
      <c r="F88" s="36">
        <f t="shared" ref="F88" si="24">SUM(F89)</f>
        <v>0</v>
      </c>
      <c r="G88" s="36"/>
      <c r="H88" s="36">
        <v>0</v>
      </c>
      <c r="I88" s="36">
        <v>0</v>
      </c>
      <c r="J88" s="36">
        <v>0</v>
      </c>
      <c r="K88" s="39">
        <f t="shared" ref="K88:K91" si="25">F88+G88+H88+J88</f>
        <v>0</v>
      </c>
    </row>
    <row r="89" spans="1:11" s="32" customFormat="1" ht="15" customHeight="1">
      <c r="A89" s="57"/>
      <c r="B89" s="57"/>
      <c r="C89" s="58"/>
      <c r="D89" s="58"/>
      <c r="E89" s="58"/>
      <c r="F89" s="36"/>
      <c r="G89" s="36"/>
      <c r="H89" s="36"/>
      <c r="I89" s="36"/>
      <c r="J89" s="36"/>
      <c r="K89" s="39"/>
    </row>
    <row r="90" spans="1:11" s="32" customFormat="1" ht="12.75">
      <c r="A90" s="59">
        <v>4.3</v>
      </c>
      <c r="B90" s="29" t="s">
        <v>121</v>
      </c>
      <c r="C90" s="60"/>
      <c r="D90" s="36">
        <f t="shared" ref="D90:E90" si="26">SUM(D91:D92)</f>
        <v>0</v>
      </c>
      <c r="E90" s="36">
        <f t="shared" si="26"/>
        <v>0</v>
      </c>
      <c r="F90" s="36">
        <f t="shared" ref="F90" si="27">SUM(F91)</f>
        <v>0</v>
      </c>
      <c r="G90" s="36"/>
      <c r="H90" s="36"/>
      <c r="I90" s="36"/>
      <c r="J90" s="36"/>
      <c r="K90" s="39">
        <f t="shared" si="25"/>
        <v>0</v>
      </c>
    </row>
    <row r="91" spans="1:11" s="32" customFormat="1" ht="12.75">
      <c r="A91" s="57"/>
      <c r="B91" s="57" t="s">
        <v>116</v>
      </c>
      <c r="C91" s="58" t="s">
        <v>122</v>
      </c>
      <c r="D91" s="58"/>
      <c r="E91" s="58"/>
      <c r="F91" s="39">
        <v>0</v>
      </c>
      <c r="G91" s="39"/>
      <c r="H91" s="39">
        <v>0</v>
      </c>
      <c r="I91" s="39">
        <v>0</v>
      </c>
      <c r="J91" s="39">
        <v>0</v>
      </c>
      <c r="K91" s="39">
        <f t="shared" si="25"/>
        <v>0</v>
      </c>
    </row>
    <row r="92" spans="1:11" s="32" customFormat="1" ht="15" customHeight="1">
      <c r="A92" s="57"/>
      <c r="B92" s="57"/>
      <c r="C92" s="58"/>
      <c r="D92" s="58"/>
      <c r="E92" s="58"/>
      <c r="F92" s="36"/>
      <c r="G92" s="36"/>
      <c r="H92" s="36"/>
      <c r="I92" s="36"/>
      <c r="J92" s="36"/>
    </row>
    <row r="93" spans="1:11" s="5" customFormat="1" ht="18.75" customHeight="1">
      <c r="A93" s="61"/>
      <c r="B93" s="62"/>
      <c r="C93" s="63" t="s">
        <v>120</v>
      </c>
      <c r="D93" s="64">
        <f>SUM(D9+D16+D26+D36+D47+D55+D66+D71+D75+D82+D86+D90)</f>
        <v>10200487294</v>
      </c>
      <c r="E93" s="64">
        <f>SUM(E9+E16+E26+E36+E47+E55+E66+E71+E75+E82+E86+E90)</f>
        <v>0</v>
      </c>
      <c r="F93" s="64">
        <f>SUM(F9+F16+F26+F36+F47+F55+F66+F71+F75+F82+F86+F90)</f>
        <v>975023121.79000008</v>
      </c>
      <c r="G93" s="64">
        <f>SUM(G9+G16+G26+G36+G47+G55+G66+G71+G75+G82+G86+G90)</f>
        <v>1160944549.6800003</v>
      </c>
      <c r="H93" s="64">
        <f>SUM(H9+H16+H26+H36+H47+H55+H66+H71+H75+H82+H86+H90)</f>
        <v>1203441463.1900001</v>
      </c>
      <c r="I93" s="64">
        <f>SUM(I9+I16+I26+I36+I47+I55+I66+I71+I75+I82+I86+I90)</f>
        <v>1218309637.02</v>
      </c>
      <c r="J93" s="64">
        <f>SUM(J9+J16+J26+J36+J47+J55+J66+J71+J75+J82+J86+J90)</f>
        <v>1174947236.7000003</v>
      </c>
      <c r="K93" s="64">
        <f>SUM(K9+K16+K26+K36+K47+K55+K66+K71+K75+K82+K86+K90)</f>
        <v>5732666008.3800001</v>
      </c>
    </row>
    <row r="94" spans="1:11" s="5" customFormat="1">
      <c r="A94" s="3"/>
      <c r="B94" s="10"/>
      <c r="C94" s="2"/>
      <c r="D94" s="2"/>
      <c r="E94" s="2"/>
      <c r="F94" s="6"/>
      <c r="G94" s="6"/>
      <c r="H94" s="6"/>
      <c r="I94" s="6"/>
      <c r="J94" s="6"/>
    </row>
    <row r="95" spans="1:11" s="5" customFormat="1">
      <c r="A95" s="3"/>
      <c r="B95" s="10"/>
      <c r="C95" s="2"/>
      <c r="D95" s="2"/>
      <c r="E95" s="2"/>
      <c r="F95" s="6"/>
      <c r="G95" s="6"/>
      <c r="H95" s="6"/>
      <c r="I95" s="6"/>
      <c r="J95" s="6"/>
      <c r="K95" s="11"/>
    </row>
    <row r="96" spans="1:11" s="5" customFormat="1">
      <c r="A96" s="3"/>
      <c r="B96" s="10"/>
      <c r="C96" s="2"/>
      <c r="D96" s="2"/>
      <c r="E96" s="2"/>
      <c r="F96" s="6"/>
      <c r="G96" s="6"/>
      <c r="H96" s="6"/>
      <c r="I96" s="6"/>
      <c r="J96" s="6"/>
    </row>
    <row r="97" spans="1:11" s="5" customFormat="1">
      <c r="A97" s="3"/>
      <c r="B97" s="10"/>
      <c r="C97" s="2"/>
      <c r="D97" s="6"/>
      <c r="E97" s="2"/>
      <c r="F97" s="6"/>
      <c r="G97" s="6"/>
      <c r="H97" s="6"/>
      <c r="I97" s="6"/>
      <c r="J97" s="6"/>
      <c r="K97" s="11"/>
    </row>
    <row r="98" spans="1:11" s="5" customFormat="1">
      <c r="A98" s="3"/>
      <c r="B98" s="10"/>
      <c r="C98" s="2"/>
      <c r="D98" s="2"/>
      <c r="E98" s="2"/>
      <c r="F98" s="6"/>
      <c r="G98" s="6"/>
      <c r="H98" s="6"/>
      <c r="I98" s="6"/>
      <c r="J98" s="6"/>
      <c r="K98" s="7"/>
    </row>
    <row r="99" spans="1:11" s="5" customFormat="1">
      <c r="A99" s="3"/>
      <c r="B99" s="10"/>
      <c r="C99" s="2"/>
      <c r="D99" s="2"/>
      <c r="E99" s="2"/>
      <c r="F99" s="6"/>
      <c r="G99" s="6"/>
      <c r="H99" s="6"/>
      <c r="I99" s="6"/>
      <c r="J99" s="6"/>
      <c r="K99" s="7"/>
    </row>
    <row r="100" spans="1:11" s="5" customFormat="1" ht="14.25">
      <c r="A100" s="65"/>
      <c r="B100" s="65"/>
      <c r="C100" s="65"/>
      <c r="D100" s="20"/>
      <c r="E100" s="20"/>
      <c r="F100" s="7"/>
      <c r="G100" s="7"/>
      <c r="H100" s="7"/>
      <c r="I100" s="7"/>
      <c r="J100" s="7"/>
    </row>
    <row r="101" spans="1:11" s="5" customFormat="1">
      <c r="A101" s="3"/>
      <c r="B101" s="10"/>
      <c r="C101" s="2"/>
      <c r="D101" s="2"/>
      <c r="E101" s="2"/>
      <c r="F101" s="6"/>
      <c r="G101" s="6"/>
      <c r="H101" s="6"/>
      <c r="I101" s="6"/>
      <c r="J101" s="6"/>
      <c r="K101" s="7"/>
    </row>
    <row r="102" spans="1:11" s="5" customFormat="1">
      <c r="A102" s="3"/>
      <c r="B102" s="10"/>
      <c r="C102" s="2"/>
      <c r="D102" s="2"/>
      <c r="E102" s="2"/>
      <c r="F102" s="6"/>
      <c r="G102" s="6"/>
      <c r="H102" s="6"/>
      <c r="I102" s="6"/>
      <c r="J102" s="6"/>
      <c r="K102" s="7"/>
    </row>
    <row r="103" spans="1:11" s="5" customFormat="1">
      <c r="A103" s="3"/>
      <c r="B103" s="10"/>
      <c r="C103" s="2"/>
      <c r="D103" s="2"/>
      <c r="E103" s="2"/>
      <c r="F103" s="6"/>
      <c r="G103" s="6"/>
      <c r="H103" s="6"/>
      <c r="I103" s="6"/>
      <c r="J103" s="6"/>
    </row>
    <row r="104" spans="1:11" s="5" customFormat="1">
      <c r="A104" s="3"/>
      <c r="B104" s="10"/>
      <c r="C104" s="2"/>
      <c r="D104" s="2"/>
      <c r="E104" s="2"/>
      <c r="F104" s="6"/>
      <c r="G104" s="6"/>
      <c r="H104" s="6"/>
      <c r="I104" s="6"/>
      <c r="J104" s="6"/>
    </row>
    <row r="105" spans="1:11" s="5" customFormat="1" ht="27.75" customHeight="1">
      <c r="A105" s="24" t="s">
        <v>142</v>
      </c>
      <c r="B105" s="10" t="s">
        <v>143</v>
      </c>
      <c r="C105" s="2"/>
      <c r="D105" s="2"/>
      <c r="E105" s="2"/>
      <c r="F105" s="6"/>
      <c r="G105" s="6"/>
      <c r="H105" s="6"/>
      <c r="I105" s="6"/>
      <c r="J105" s="6"/>
    </row>
    <row r="106" spans="1:11" s="1" customFormat="1" ht="10.5" customHeight="1">
      <c r="B106" s="16"/>
      <c r="C106" s="17"/>
      <c r="D106" s="16"/>
      <c r="E106" s="18"/>
      <c r="F106" s="17"/>
      <c r="G106" s="17"/>
      <c r="H106" s="17"/>
      <c r="I106" s="17"/>
      <c r="J106" s="17"/>
    </row>
    <row r="107" spans="1:11" s="1" customFormat="1" ht="15.2" customHeight="1">
      <c r="A107" s="25" t="s">
        <v>144</v>
      </c>
      <c r="B107" s="16" t="s">
        <v>145</v>
      </c>
      <c r="C107" s="17"/>
      <c r="D107" s="16"/>
      <c r="E107" s="18"/>
      <c r="F107" s="19"/>
      <c r="G107" s="19"/>
      <c r="H107" s="19"/>
      <c r="I107" s="19"/>
      <c r="J107" s="19"/>
    </row>
    <row r="108" spans="1:11" s="1" customFormat="1" ht="15.2" customHeight="1">
      <c r="B108" s="16"/>
      <c r="C108" s="17"/>
      <c r="D108" s="16"/>
      <c r="E108" s="18"/>
      <c r="F108" s="19"/>
      <c r="G108" s="19"/>
      <c r="H108" s="19"/>
      <c r="I108" s="19"/>
      <c r="J108" s="19"/>
    </row>
    <row r="109" spans="1:11" s="1" customFormat="1" ht="15.2" customHeight="1">
      <c r="A109" s="25" t="s">
        <v>146</v>
      </c>
      <c r="B109" s="16" t="s">
        <v>147</v>
      </c>
      <c r="C109" s="17"/>
      <c r="D109" s="16"/>
      <c r="E109" s="18"/>
      <c r="F109" s="17"/>
      <c r="G109" s="17"/>
      <c r="H109" s="17"/>
      <c r="I109" s="17"/>
      <c r="J109" s="17"/>
    </row>
    <row r="110" spans="1:11" s="1" customFormat="1" ht="15.2" customHeight="1">
      <c r="B110" s="16" t="s">
        <v>148</v>
      </c>
      <c r="C110" s="17"/>
      <c r="D110" s="16"/>
      <c r="E110" s="18"/>
      <c r="F110" s="17"/>
      <c r="G110" s="17"/>
      <c r="H110" s="17"/>
      <c r="I110" s="17"/>
      <c r="J110" s="17"/>
    </row>
    <row r="111" spans="1:11">
      <c r="B111" s="3"/>
      <c r="C111" s="10"/>
      <c r="F111" s="2"/>
      <c r="G111" s="2"/>
      <c r="H111" s="2"/>
      <c r="I111" s="2"/>
      <c r="J111" s="2"/>
    </row>
  </sheetData>
  <mergeCells count="8">
    <mergeCell ref="A100:C100"/>
    <mergeCell ref="A3:K3"/>
    <mergeCell ref="A2:K2"/>
    <mergeCell ref="A4:K4"/>
    <mergeCell ref="K6:K7"/>
    <mergeCell ref="A6:C7"/>
    <mergeCell ref="D6:E6"/>
    <mergeCell ref="F6:J6"/>
  </mergeCells>
  <pageMargins left="0.25" right="0.25" top="0.5" bottom="0.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2023-06-02T18:19:06Z</cp:lastPrinted>
  <dcterms:created xsi:type="dcterms:W3CDTF">2003-10-06T12:51:23Z</dcterms:created>
  <dcterms:modified xsi:type="dcterms:W3CDTF">2023-06-02T18:19:23Z</dcterms:modified>
</cp:coreProperties>
</file>