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3\Diciembre 2023\"/>
    </mc:Choice>
  </mc:AlternateContent>
  <bookViews>
    <workbookView xWindow="0" yWindow="9195" windowWidth="7995" windowHeight="6150"/>
  </bookViews>
  <sheets>
    <sheet name="Hoja 1" sheetId="11" r:id="rId1"/>
    <sheet name="Hoja1" sheetId="12" r:id="rId2"/>
  </sheets>
  <definedNames>
    <definedName name="_xlnm._FilterDatabase" localSheetId="0" hidden="1">'Hoja 1'!$F$1:$F$124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R105" i="11" l="1"/>
  <c r="R103" i="11"/>
  <c r="R98" i="11"/>
  <c r="R97" i="11"/>
  <c r="R96" i="11"/>
  <c r="R90" i="11"/>
  <c r="R89" i="11"/>
  <c r="R88" i="11"/>
  <c r="R83" i="11"/>
  <c r="R82" i="11"/>
  <c r="R77" i="11"/>
  <c r="R76" i="11"/>
  <c r="R75" i="11"/>
  <c r="R71" i="11"/>
  <c r="R70" i="11"/>
  <c r="R69" i="11"/>
  <c r="R68" i="11"/>
  <c r="R67" i="11"/>
  <c r="R66" i="11"/>
  <c r="R65" i="11"/>
  <c r="R64" i="11"/>
  <c r="R63" i="11"/>
  <c r="R58" i="11"/>
  <c r="R57" i="11"/>
  <c r="R56" i="11"/>
  <c r="R55" i="11"/>
  <c r="R54" i="11"/>
  <c r="R53" i="11"/>
  <c r="R52" i="11"/>
  <c r="R50" i="11"/>
  <c r="R46" i="11"/>
  <c r="R47" i="11"/>
  <c r="R41" i="11"/>
  <c r="R45" i="11"/>
  <c r="R44" i="11"/>
  <c r="R43" i="11"/>
  <c r="R42" i="11"/>
  <c r="R36" i="11"/>
  <c r="R29" i="11"/>
  <c r="R35" i="11"/>
  <c r="R34" i="11"/>
  <c r="R33" i="11"/>
  <c r="R32" i="11"/>
  <c r="R31" i="11"/>
  <c r="R30" i="11"/>
  <c r="R25" i="11"/>
  <c r="R24" i="11"/>
  <c r="R23" i="11"/>
  <c r="R22" i="11"/>
  <c r="R21" i="11"/>
  <c r="R20" i="11"/>
  <c r="R19" i="11"/>
  <c r="R18" i="11"/>
  <c r="R14" i="11"/>
  <c r="R13" i="11"/>
  <c r="R12" i="11"/>
  <c r="R11" i="11"/>
  <c r="R10" i="11"/>
  <c r="P102" i="11"/>
  <c r="P87" i="11"/>
  <c r="P81" i="11"/>
  <c r="P74" i="11"/>
  <c r="P62" i="11"/>
  <c r="P40" i="11"/>
  <c r="P28" i="11"/>
  <c r="P17" i="11"/>
  <c r="P9" i="11"/>
  <c r="P111" i="11" l="1"/>
  <c r="O102" i="11"/>
  <c r="O87" i="11"/>
  <c r="O81" i="11"/>
  <c r="O74" i="11"/>
  <c r="O62" i="11"/>
  <c r="O40" i="11"/>
  <c r="O28" i="11"/>
  <c r="O17" i="11"/>
  <c r="O9" i="11"/>
  <c r="O111" i="11" l="1"/>
  <c r="Q102" i="11"/>
  <c r="Q87" i="11"/>
  <c r="Q81" i="11"/>
  <c r="Q74" i="11"/>
  <c r="Q62" i="11"/>
  <c r="Q40" i="11"/>
  <c r="Q28" i="11"/>
  <c r="Q17" i="11"/>
  <c r="Q9" i="11"/>
  <c r="R109" i="11"/>
  <c r="Q111" i="11" l="1"/>
  <c r="M102" i="11"/>
  <c r="M87" i="11"/>
  <c r="M81" i="11"/>
  <c r="M74" i="11"/>
  <c r="M62" i="11"/>
  <c r="M40" i="11"/>
  <c r="M28" i="11"/>
  <c r="M17" i="11"/>
  <c r="M9" i="11"/>
  <c r="M111" i="11" l="1"/>
  <c r="L102" i="11"/>
  <c r="L87" i="11"/>
  <c r="L81" i="11"/>
  <c r="L74" i="11"/>
  <c r="L62" i="11"/>
  <c r="L40" i="11"/>
  <c r="L28" i="11"/>
  <c r="L17" i="11"/>
  <c r="L9" i="11"/>
  <c r="L111" i="11" l="1"/>
  <c r="K17" i="11"/>
  <c r="K9" i="11"/>
  <c r="K102" i="11"/>
  <c r="K87" i="11"/>
  <c r="K81" i="11"/>
  <c r="K74" i="11"/>
  <c r="K62" i="11"/>
  <c r="K40" i="11"/>
  <c r="K28" i="11"/>
  <c r="R9" i="11" l="1"/>
  <c r="K111" i="11"/>
  <c r="J102" i="11"/>
  <c r="J87" i="11"/>
  <c r="J81" i="11"/>
  <c r="J74" i="11"/>
  <c r="J62" i="11"/>
  <c r="J40" i="11"/>
  <c r="J28" i="11"/>
  <c r="J17" i="11"/>
  <c r="J9" i="11"/>
  <c r="J111" i="11" l="1"/>
  <c r="R40" i="11"/>
  <c r="I102" i="11"/>
  <c r="I87" i="11"/>
  <c r="I81" i="11"/>
  <c r="I74" i="11"/>
  <c r="I62" i="11"/>
  <c r="I40" i="11"/>
  <c r="I28" i="11"/>
  <c r="I17" i="11"/>
  <c r="I9" i="11"/>
  <c r="I111" i="11" l="1"/>
  <c r="N81" i="11"/>
  <c r="N102" i="11" l="1"/>
  <c r="N87" i="11"/>
  <c r="N74" i="11"/>
  <c r="N62" i="11"/>
  <c r="N40" i="11"/>
  <c r="N28" i="11"/>
  <c r="N17" i="11"/>
  <c r="N9" i="11"/>
  <c r="N111" i="11" l="1"/>
  <c r="H102" i="11"/>
  <c r="H87" i="11"/>
  <c r="H81" i="11"/>
  <c r="H74" i="11"/>
  <c r="H62" i="11"/>
  <c r="H40" i="11"/>
  <c r="H28" i="11"/>
  <c r="H17" i="11"/>
  <c r="H9" i="11"/>
  <c r="H111" i="11" l="1"/>
  <c r="R87" i="11" l="1"/>
  <c r="R81" i="11"/>
  <c r="R74" i="11"/>
  <c r="R62" i="11"/>
  <c r="R17" i="11" l="1"/>
  <c r="R28" i="11"/>
  <c r="G9" i="11"/>
  <c r="G17" i="11"/>
  <c r="G28" i="11"/>
  <c r="G40" i="11"/>
  <c r="G62" i="11"/>
  <c r="G74" i="11"/>
  <c r="G81" i="11"/>
  <c r="G102" i="11"/>
  <c r="G87" i="11"/>
  <c r="F87" i="11"/>
  <c r="G111" i="11" l="1"/>
  <c r="D102" i="11"/>
  <c r="E108" i="11" l="1"/>
  <c r="D108" i="11"/>
  <c r="E102" i="11"/>
  <c r="E96" i="11"/>
  <c r="E87" i="11"/>
  <c r="E81" i="11"/>
  <c r="E74" i="11"/>
  <c r="E62" i="11"/>
  <c r="E52" i="11"/>
  <c r="E40" i="11"/>
  <c r="E28" i="11"/>
  <c r="E17" i="11"/>
  <c r="E9" i="11"/>
  <c r="D96" i="11"/>
  <c r="D87" i="11"/>
  <c r="D81" i="11"/>
  <c r="D74" i="11"/>
  <c r="D62" i="11"/>
  <c r="D52" i="11"/>
  <c r="D40" i="11"/>
  <c r="D28" i="11"/>
  <c r="D17" i="11"/>
  <c r="D9" i="11"/>
  <c r="D111" i="11" l="1"/>
  <c r="E111" i="11"/>
  <c r="F28" i="11" l="1"/>
  <c r="F104" i="11" l="1"/>
  <c r="R104" i="11" s="1"/>
  <c r="F9" i="11"/>
  <c r="R102" i="11" l="1"/>
  <c r="F108" i="11"/>
  <c r="R108" i="11" s="1"/>
  <c r="R111" i="11" l="1"/>
  <c r="F102" i="11"/>
  <c r="F81" i="11"/>
  <c r="F40" i="11"/>
  <c r="F17" i="11" l="1"/>
  <c r="F62" i="11"/>
  <c r="F74" i="11"/>
  <c r="F111" i="11" l="1"/>
</calcChain>
</file>

<file path=xl/sharedStrings.xml><?xml version="1.0" encoding="utf-8"?>
<sst xmlns="http://schemas.openxmlformats.org/spreadsheetml/2006/main" count="297" uniqueCount="162">
  <si>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</si>
  <si>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</si>
  <si>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</si>
  <si>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</si>
  <si>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</si>
  <si>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</si>
  <si>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</si>
  <si>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</si>
  <si>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</si>
  <si>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</si>
  <si>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</si>
  <si>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</si>
  <si>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</si>
  <si>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</si>
  <si>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</si>
  <si>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</si>
  <si>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</si>
  <si>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</si>
  <si>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</si>
  <si>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</si>
  <si>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</si>
  <si>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</si>
  <si>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</si>
  <si>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</si>
  <si>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</si>
  <si>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</si>
  <si>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</si>
  <si>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</si>
  <si>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</si>
  <si>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</si>
  <si>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</si>
  <si>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</si>
  <si>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</si>
  <si>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</si>
  <si>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</si>
  <si>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</si>
  <si>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</si>
  <si>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</si>
  <si>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</si>
  <si>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</si>
  <si>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</si>
  <si>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</si>
  <si>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</si>
  <si>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</si>
  <si>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</si>
  <si>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</si>
  <si>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</si>
  <si>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</si>
  <si>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</si>
  <si>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</si>
  <si>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</si>
  <si>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</si>
  <si>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</si>
  <si>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</si>
  <si>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</si>
  <si>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</si>
  <si>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</si>
  <si>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</si>
  <si>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</si>
  <si>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</si>
  <si>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</si>
  <si>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</si>
  <si>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</si>
  <si>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</si>
  <si>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</si>
  <si>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</si>
  <si>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</si>
  <si>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</si>
  <si>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</si>
  <si>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</si>
  <si>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</si>
  <si>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</si>
  <si>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</si>
  <si>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</si>
  <si>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</si>
  <si>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</si>
  <si>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</si>
  <si>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</si>
  <si>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</si>
  <si>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</si>
  <si>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</si>
  <si>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</si>
  <si>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</si>
  <si>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</si>
  <si>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</si>
  <si>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</si>
  <si>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</si>
  <si>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</si>
  <si>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</si>
  <si>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</si>
  <si>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</si>
  <si>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</si>
  <si>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</si>
  <si>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</si>
  <si>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</si>
  <si>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</si>
  <si>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</si>
  <si>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</si>
  <si>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</si>
  <si>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</si>
  <si>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</si>
  <si>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</si>
  <si>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</si>
  <si>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</si>
  <si>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</si>
  <si>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</si>
  <si>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</si>
  <si>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</si>
  <si>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</si>
  <si>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</si>
  <si>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</si>
  <si>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</si>
  <si>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</si>
  <si>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</si>
  <si>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</si>
  <si>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</si>
  <si>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</si>
  <si>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</si>
  <si>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</si>
  <si>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</si>
  <si>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</si>
  <si>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</si>
  <si>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</si>
  <si>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</si>
  <si>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</si>
  <si>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</si>
  <si>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</si>
  <si>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</si>
  <si>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</si>
  <si>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</si>
  <si>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</si>
  <si>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</si>
  <si>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</si>
  <si>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</si>
  <si>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</si>
  <si>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</si>
  <si>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</si>
  <si>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</si>
  <si>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</si>
  <si>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</si>
  <si>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</si>
  <si>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</si>
  <si>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</si>
  <si>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</si>
  <si>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</si>
  <si>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</si>
  <si>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</si>
  <si>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</si>
  <si>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</si>
  <si>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 xml:space="preserve">                 Ejecución Presupuestaria del Gasto 2023</t>
  </si>
  <si>
    <t>Febrero</t>
  </si>
  <si>
    <t xml:space="preserve">                        Presupuesto Devengado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</si>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</sst>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1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  <xf numFmtId="9" fontId="4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9" fontId="40" fillId="34" borderId="18" xfId="294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/>
    </xf>
    <xf numFmtId="164" fontId="40" fillId="34" borderId="11" xfId="0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/>
    </xf>
  </cellXfs>
  <cellStyles count="2941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Porcentaje" xfId="2940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1</xdr:col>
      <xdr:colOff>296533</xdr:colOff>
      <xdr:row>111</xdr:row>
      <xdr:rowOff>116815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25" y="16929339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tabSelected="1" topLeftCell="A82" zoomScale="106" zoomScaleNormal="106" workbookViewId="0">
      <selection activeCell="M107" sqref="M107"/>
    </sheetView>
  </sheetViews>
  <sheetFormatPr baseColWidth="10" defaultRowHeight="15"/>
  <cols>
    <col min="1" max="1" width="4" style="3" customWidth="1"/>
    <col min="2" max="2" width="5.7109375" style="10" customWidth="1"/>
    <col min="3" max="3" width="45.140625" style="2" customWidth="1"/>
    <col min="4" max="4" width="14.140625" style="2" customWidth="1"/>
    <col min="5" max="5" width="9.28515625" style="2" customWidth="1"/>
    <col min="6" max="6" width="12.140625" style="6" customWidth="1"/>
    <col min="7" max="7" width="13.28515625" style="6" customWidth="1"/>
    <col min="8" max="8" width="13" style="6" customWidth="1"/>
    <col min="9" max="10" width="13.140625" style="6" customWidth="1"/>
    <col min="11" max="11" width="13" style="6" customWidth="1"/>
    <col min="12" max="12" width="13.140625" style="6" customWidth="1"/>
    <col min="13" max="16" width="13" style="6" customWidth="1"/>
    <col min="17" max="17" width="13.42578125" style="6" bestFit="1" customWidth="1"/>
    <col min="18" max="18" width="16.7109375" style="6" bestFit="1" customWidth="1"/>
  </cols>
  <sheetData>
    <row r="1" spans="1:18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s="1" customFormat="1" ht="27">
      <c r="A2" s="69" t="s">
        <v>118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s="1" customFormat="1" ht="25.5">
      <c r="A3" s="67" t="s">
        <v>119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s="4" customFormat="1" ht="27">
      <c r="A4" s="67" t="s">
        <v>149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s="26" customFormat="1" ht="25.5" customHeight="1">
      <c r="A6" s="73" t="s">
        <v>109</v>
      </c>
      <c r="B6" s="74"/>
      <c r="C6" s="74"/>
      <c r="D6" s="77" t="s">
        <v>141</v>
      </c>
      <c r="E6" s="78"/>
      <c r="F6" s="79" t="s">
        <v>151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1"/>
      <c r="R6" s="71" t="s">
        <v>117</v>
      </c>
    </row>
    <row r="7" spans="1:18" s="26" customFormat="1" ht="16.5" customHeight="1">
      <c r="A7" s="75"/>
      <c r="B7" s="76"/>
      <c r="C7" s="76"/>
      <c r="D7" s="27" t="s">
        <v>140</v>
      </c>
      <c r="E7" s="27" t="s">
        <v>139</v>
      </c>
      <c r="F7" s="28" t="s">
        <v>108</v>
      </c>
      <c r="G7" s="64" t="s">
        <v>150</v>
      </c>
      <c r="H7" s="64" t="s">
        <v>152</v>
      </c>
      <c r="I7" s="64" t="s">
        <v>153</v>
      </c>
      <c r="J7" s="64" t="s">
        <v>154</v>
      </c>
      <c r="K7" s="64" t="s">
        <v>155</v>
      </c>
      <c r="L7" s="64" t="s">
        <v>156</v>
      </c>
      <c r="M7" s="64" t="s">
        <v>157</v>
      </c>
      <c r="N7" s="64" t="s">
        <v>158</v>
      </c>
      <c r="O7" s="65" t="s">
        <v>159</v>
      </c>
      <c r="P7" s="65" t="s">
        <v>160</v>
      </c>
      <c r="Q7" s="65" t="s">
        <v>161</v>
      </c>
      <c r="R7" s="72"/>
    </row>
    <row r="8" spans="1:18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8" s="32" customFormat="1" ht="12.75" customHeight="1">
      <c r="A9" s="33">
        <v>2.1</v>
      </c>
      <c r="B9" s="34" t="s">
        <v>0</v>
      </c>
      <c r="C9" s="35"/>
      <c r="D9" s="36">
        <f t="shared" ref="D9:F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 t="shared" ref="G9:N9" si="1">SUM(G10:G14)</f>
        <v>811874680.78999996</v>
      </c>
      <c r="H9" s="36">
        <f t="shared" si="1"/>
        <v>847446308.38</v>
      </c>
      <c r="I9" s="36">
        <f t="shared" si="1"/>
        <v>843440006.0999999</v>
      </c>
      <c r="J9" s="36">
        <f t="shared" si="1"/>
        <v>822977260.77999997</v>
      </c>
      <c r="K9" s="36">
        <f>SUM(K10:K14)</f>
        <v>857337075.16019988</v>
      </c>
      <c r="L9" s="36">
        <f t="shared" ref="L9:M9" si="2">SUM(L10:L14)</f>
        <v>838781342.17999995</v>
      </c>
      <c r="M9" s="36">
        <f t="shared" si="2"/>
        <v>776626398.40000045</v>
      </c>
      <c r="N9" s="36">
        <f t="shared" si="1"/>
        <v>824032386.60460043</v>
      </c>
      <c r="O9" s="36">
        <f>SUM(O10:O14)</f>
        <v>831325193.64999998</v>
      </c>
      <c r="P9" s="36">
        <f>SUM(P10:P14)</f>
        <v>832606283.24642384</v>
      </c>
      <c r="Q9" s="36">
        <f>SUM(Q10:Q14)</f>
        <v>1713890201.5285194</v>
      </c>
      <c r="R9" s="36">
        <f>SUM(R10:R14)</f>
        <v>10719337577.259745</v>
      </c>
    </row>
    <row r="10" spans="1:18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v>766602837.69000006</v>
      </c>
      <c r="H10" s="39">
        <v>796047971.80999994</v>
      </c>
      <c r="I10" s="39">
        <v>794960018.67999995</v>
      </c>
      <c r="J10" s="39">
        <v>775897467.25999999</v>
      </c>
      <c r="K10" s="39">
        <v>821463821.83019996</v>
      </c>
      <c r="L10" s="39">
        <v>830901145.52999997</v>
      </c>
      <c r="M10" s="39">
        <v>764324405.54000044</v>
      </c>
      <c r="N10" s="39">
        <v>811885144.84020042</v>
      </c>
      <c r="O10" s="39">
        <v>819617158.05999994</v>
      </c>
      <c r="P10" s="39">
        <v>820164219.49202383</v>
      </c>
      <c r="Q10" s="39">
        <v>1700409253.7641194</v>
      </c>
      <c r="R10" s="39">
        <f>F10+G10+H10+I10+J10+K10+N10+L10+M10+Q10+O10+P10</f>
        <v>10381017144.656544</v>
      </c>
    </row>
    <row r="11" spans="1:18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v>43932466.289999999</v>
      </c>
      <c r="H11" s="39">
        <v>49689731.439999998</v>
      </c>
      <c r="I11" s="39">
        <v>46952283.490000002</v>
      </c>
      <c r="J11" s="39">
        <v>45120285.020000003</v>
      </c>
      <c r="K11" s="39">
        <v>34640540.029999994</v>
      </c>
      <c r="L11" s="39">
        <v>6342317.3899999997</v>
      </c>
      <c r="M11" s="39">
        <v>10494606.510000002</v>
      </c>
      <c r="N11" s="39">
        <v>10447502.270000001</v>
      </c>
      <c r="O11" s="39">
        <v>10343305.73</v>
      </c>
      <c r="P11" s="39">
        <v>11022319.560000004</v>
      </c>
      <c r="Q11" s="39">
        <v>11107846.540000003</v>
      </c>
      <c r="R11" s="39">
        <f t="shared" ref="R11" si="3">F11+G11+H11+I11+J11+K11+N11+L11+M11+Q11+O11+P11</f>
        <v>319011224.59000003</v>
      </c>
    </row>
    <row r="12" spans="1:18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v>1339376.81</v>
      </c>
      <c r="H12" s="39">
        <v>1708605.13</v>
      </c>
      <c r="I12" s="39">
        <v>1527703.93</v>
      </c>
      <c r="J12" s="39">
        <v>1959508.5</v>
      </c>
      <c r="K12" s="39">
        <v>1232713.3</v>
      </c>
      <c r="L12" s="39">
        <v>1537879.26</v>
      </c>
      <c r="M12" s="39">
        <v>1807386.3499999999</v>
      </c>
      <c r="N12" s="39">
        <v>1699739.494399999</v>
      </c>
      <c r="O12" s="39">
        <v>1364729.86</v>
      </c>
      <c r="P12" s="39">
        <v>1419744.194399999</v>
      </c>
      <c r="Q12" s="39">
        <v>2373101.2243999988</v>
      </c>
      <c r="R12" s="39">
        <f>F12+G12+H12+I12+J12+K12+N12+L12+M12+Q12+O12+P12</f>
        <v>19309208.013199996</v>
      </c>
    </row>
    <row r="13" spans="1:18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/>
      <c r="P13" s="39"/>
      <c r="Q13" s="39"/>
      <c r="R13" s="39">
        <f>F13+G13+H13+I13+J13+K13+N13+L13+M13+Q13+O13+P13</f>
        <v>0</v>
      </c>
    </row>
    <row r="14" spans="1:18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/>
      <c r="P14" s="39"/>
      <c r="Q14" s="39"/>
      <c r="R14" s="39">
        <f>F14+G14+H14+I14+J14+K14+N14+L14+M14+Q14+O14+P14</f>
        <v>0</v>
      </c>
    </row>
    <row r="15" spans="1:18" s="32" customFormat="1" ht="12.75">
      <c r="A15" s="37"/>
      <c r="B15" s="37"/>
      <c r="C15" s="38"/>
      <c r="D15" s="39"/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18" s="32" customFormat="1" ht="15" customHeight="1">
      <c r="A16" s="37"/>
      <c r="B16" s="37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18" s="32" customFormat="1" ht="12.75">
      <c r="A17" s="40" t="s">
        <v>123</v>
      </c>
      <c r="B17" s="34" t="s">
        <v>11</v>
      </c>
      <c r="C17" s="35"/>
      <c r="D17" s="41">
        <f t="shared" ref="D17:F17" si="4">SUM(D18:D25)</f>
        <v>652945415</v>
      </c>
      <c r="E17" s="41">
        <f t="shared" si="4"/>
        <v>0</v>
      </c>
      <c r="F17" s="41">
        <f t="shared" si="4"/>
        <v>32306152.030000001</v>
      </c>
      <c r="G17" s="41">
        <f t="shared" ref="G17:R17" si="5">SUM(G18:G25)</f>
        <v>70126827.980000004</v>
      </c>
      <c r="H17" s="41">
        <f t="shared" si="5"/>
        <v>77319617.98999998</v>
      </c>
      <c r="I17" s="41">
        <f t="shared" si="5"/>
        <v>83321323.099999979</v>
      </c>
      <c r="J17" s="41">
        <f t="shared" si="5"/>
        <v>36925521.340000004</v>
      </c>
      <c r="K17" s="41">
        <f>SUM(K18:K25)</f>
        <v>33932855.349999994</v>
      </c>
      <c r="L17" s="41">
        <f t="shared" ref="L17:M17" si="6">SUM(L18:L25)</f>
        <v>39841718.140000001</v>
      </c>
      <c r="M17" s="41">
        <f t="shared" si="6"/>
        <v>130484154.004412</v>
      </c>
      <c r="N17" s="41">
        <f t="shared" si="5"/>
        <v>90589509.690000013</v>
      </c>
      <c r="O17" s="41">
        <f>SUM(O18:O25)</f>
        <v>78458374.019999996</v>
      </c>
      <c r="P17" s="41">
        <f>SUM(P18:P25)</f>
        <v>71894147.299488097</v>
      </c>
      <c r="Q17" s="41">
        <f>SUM(Q18:Q25)</f>
        <v>124548774.80089867</v>
      </c>
      <c r="R17" s="41">
        <f t="shared" si="5"/>
        <v>869748975.7447989</v>
      </c>
    </row>
    <row r="18" spans="1:18" s="32" customFormat="1" ht="12.75">
      <c r="A18" s="37"/>
      <c r="B18" s="37" t="s">
        <v>12</v>
      </c>
      <c r="C18" s="38" t="s">
        <v>13</v>
      </c>
      <c r="D18" s="42">
        <v>186960044</v>
      </c>
      <c r="E18" s="38"/>
      <c r="F18" s="39">
        <v>28096059.280000001</v>
      </c>
      <c r="G18" s="39">
        <v>19308656.91</v>
      </c>
      <c r="H18" s="39">
        <v>29275528.109999999</v>
      </c>
      <c r="I18" s="39">
        <v>22328811.800000001</v>
      </c>
      <c r="J18" s="39">
        <v>22245162.73</v>
      </c>
      <c r="K18" s="39">
        <v>24149158.530000001</v>
      </c>
      <c r="L18" s="39">
        <v>24093737.25</v>
      </c>
      <c r="M18" s="39">
        <v>22432374.152412016</v>
      </c>
      <c r="N18" s="39">
        <v>22574886.559999991</v>
      </c>
      <c r="O18" s="39">
        <v>26773809.440000001</v>
      </c>
      <c r="P18" s="39">
        <v>28731603.429488108</v>
      </c>
      <c r="Q18" s="39">
        <v>29323929.130898658</v>
      </c>
      <c r="R18" s="39">
        <f t="shared" ref="R18:R24" si="7">F18+G18+H18+I18+J18+K18+N18+L18+M18+Q18+O18+P18</f>
        <v>299333717.32279885</v>
      </c>
    </row>
    <row r="19" spans="1:18" s="32" customFormat="1" ht="12.75">
      <c r="A19" s="37"/>
      <c r="B19" s="37" t="s">
        <v>14</v>
      </c>
      <c r="C19" s="38" t="s">
        <v>15</v>
      </c>
      <c r="D19" s="42">
        <v>45584874</v>
      </c>
      <c r="E19" s="38"/>
      <c r="F19" s="39">
        <v>545880.84</v>
      </c>
      <c r="G19" s="39">
        <v>1452530.22</v>
      </c>
      <c r="H19" s="39">
        <v>3338792.67</v>
      </c>
      <c r="I19" s="39">
        <v>1995314.06</v>
      </c>
      <c r="J19" s="39">
        <v>1192525.67</v>
      </c>
      <c r="K19" s="39">
        <v>2156818.65</v>
      </c>
      <c r="L19" s="39">
        <v>1911362.7</v>
      </c>
      <c r="M19" s="39">
        <v>3733918.54</v>
      </c>
      <c r="N19" s="39">
        <v>8061042.9700000007</v>
      </c>
      <c r="O19" s="39">
        <v>3074371.11</v>
      </c>
      <c r="P19" s="39">
        <v>1942616.44</v>
      </c>
      <c r="Q19" s="39">
        <v>1995672.42</v>
      </c>
      <c r="R19" s="39">
        <f t="shared" si="7"/>
        <v>31400846.290000003</v>
      </c>
    </row>
    <row r="20" spans="1:18" s="32" customFormat="1" ht="12.75">
      <c r="A20" s="37"/>
      <c r="B20" s="37" t="s">
        <v>16</v>
      </c>
      <c r="C20" s="38" t="s">
        <v>17</v>
      </c>
      <c r="D20" s="42">
        <v>136399574</v>
      </c>
      <c r="E20" s="38"/>
      <c r="F20" s="39">
        <v>1053291.3899999999</v>
      </c>
      <c r="G20" s="39">
        <v>30469882.899999999</v>
      </c>
      <c r="H20" s="39">
        <v>32274241.66</v>
      </c>
      <c r="I20" s="39">
        <v>34663753.759999998</v>
      </c>
      <c r="J20" s="39">
        <v>1821913.38</v>
      </c>
      <c r="K20" s="39">
        <v>2273623.33</v>
      </c>
      <c r="L20" s="39">
        <v>1796640</v>
      </c>
      <c r="M20" s="39">
        <v>815800</v>
      </c>
      <c r="N20" s="39">
        <v>40548695</v>
      </c>
      <c r="O20" s="39">
        <v>26089052</v>
      </c>
      <c r="P20" s="39">
        <v>26827242.5</v>
      </c>
      <c r="Q20" s="39">
        <v>676663.53</v>
      </c>
      <c r="R20" s="39">
        <f t="shared" si="7"/>
        <v>199310799.45000002</v>
      </c>
    </row>
    <row r="21" spans="1:18" s="32" customFormat="1" ht="12.75">
      <c r="A21" s="37"/>
      <c r="B21" s="37" t="s">
        <v>18</v>
      </c>
      <c r="C21" s="38" t="s">
        <v>19</v>
      </c>
      <c r="D21" s="42">
        <v>25001459</v>
      </c>
      <c r="E21" s="38"/>
      <c r="F21" s="39">
        <v>56820</v>
      </c>
      <c r="G21" s="39">
        <v>5949727.4199999999</v>
      </c>
      <c r="H21" s="39">
        <v>4047560.58</v>
      </c>
      <c r="I21" s="39">
        <v>4616517.28</v>
      </c>
      <c r="J21" s="39">
        <v>900150.28</v>
      </c>
      <c r="K21" s="39">
        <v>419195.24</v>
      </c>
      <c r="L21" s="39">
        <v>959350.21</v>
      </c>
      <c r="M21" s="39">
        <v>320351</v>
      </c>
      <c r="N21" s="39">
        <v>5323622.17</v>
      </c>
      <c r="O21" s="39">
        <v>3683585.75</v>
      </c>
      <c r="P21" s="39">
        <v>3283047.26</v>
      </c>
      <c r="Q21" s="39">
        <v>2022542.5999999999</v>
      </c>
      <c r="R21" s="39">
        <f t="shared" si="7"/>
        <v>31582469.789999999</v>
      </c>
    </row>
    <row r="22" spans="1:18" s="32" customFormat="1" ht="12.75">
      <c r="A22" s="37"/>
      <c r="B22" s="37" t="s">
        <v>20</v>
      </c>
      <c r="C22" s="38" t="s">
        <v>21</v>
      </c>
      <c r="D22" s="42">
        <v>23456893</v>
      </c>
      <c r="E22" s="38"/>
      <c r="F22" s="39">
        <v>302400.98</v>
      </c>
      <c r="G22" s="39">
        <v>1871842.95</v>
      </c>
      <c r="H22" s="39">
        <v>1885221.75</v>
      </c>
      <c r="I22" s="39">
        <v>6192006.0300000003</v>
      </c>
      <c r="J22" s="39">
        <v>4805285.37</v>
      </c>
      <c r="K22" s="39">
        <v>833456.15</v>
      </c>
      <c r="L22" s="39">
        <v>4194176.75</v>
      </c>
      <c r="M22" s="39">
        <v>2167479.37</v>
      </c>
      <c r="N22" s="39">
        <v>910346.17</v>
      </c>
      <c r="O22" s="39">
        <v>1453574.2</v>
      </c>
      <c r="P22" s="39">
        <v>1058253.92</v>
      </c>
      <c r="Q22" s="39">
        <v>6052566.25</v>
      </c>
      <c r="R22" s="39">
        <f t="shared" si="7"/>
        <v>31726609.890000001</v>
      </c>
    </row>
    <row r="23" spans="1:18" s="32" customFormat="1" ht="12.75">
      <c r="A23" s="37"/>
      <c r="B23" s="37" t="s">
        <v>22</v>
      </c>
      <c r="C23" s="38" t="s">
        <v>23</v>
      </c>
      <c r="D23" s="42">
        <v>8853376</v>
      </c>
      <c r="E23" s="38"/>
      <c r="F23" s="39">
        <v>0</v>
      </c>
      <c r="G23" s="39">
        <v>1495474.67</v>
      </c>
      <c r="H23" s="39">
        <v>337600.07</v>
      </c>
      <c r="I23" s="39">
        <v>0</v>
      </c>
      <c r="J23" s="39">
        <v>1495474.67</v>
      </c>
      <c r="K23" s="39">
        <v>0</v>
      </c>
      <c r="L23" s="39">
        <v>267060.34000000003</v>
      </c>
      <c r="M23" s="39">
        <v>2108314.8219999997</v>
      </c>
      <c r="N23" s="39">
        <v>35658.400000000001</v>
      </c>
      <c r="O23" s="39">
        <v>1920819.38</v>
      </c>
      <c r="P23" s="39">
        <v>0</v>
      </c>
      <c r="Q23" s="39">
        <v>0</v>
      </c>
      <c r="R23" s="39">
        <f t="shared" si="7"/>
        <v>7660402.351999999</v>
      </c>
    </row>
    <row r="24" spans="1:18" s="32" customFormat="1" ht="12.75">
      <c r="A24" s="37"/>
      <c r="B24" s="37" t="s">
        <v>24</v>
      </c>
      <c r="C24" s="38" t="s">
        <v>135</v>
      </c>
      <c r="D24" s="42">
        <v>43114474</v>
      </c>
      <c r="E24" s="38"/>
      <c r="F24" s="39">
        <v>841130.3</v>
      </c>
      <c r="G24" s="39">
        <v>6697437.7000000002</v>
      </c>
      <c r="H24" s="39">
        <v>2641016.5699999998</v>
      </c>
      <c r="I24" s="39">
        <v>10599174.43</v>
      </c>
      <c r="J24" s="39">
        <v>1830116.6</v>
      </c>
      <c r="K24" s="39">
        <v>2620069.44</v>
      </c>
      <c r="L24" s="39">
        <v>5932636.3899999997</v>
      </c>
      <c r="M24" s="39">
        <v>3344936.56</v>
      </c>
      <c r="N24" s="39">
        <v>1724619.27</v>
      </c>
      <c r="O24" s="39">
        <v>7137377.2000000002</v>
      </c>
      <c r="P24" s="39">
        <v>2883266.5700000003</v>
      </c>
      <c r="Q24" s="39">
        <v>4958042.8299999991</v>
      </c>
      <c r="R24" s="39">
        <f t="shared" si="7"/>
        <v>51209823.860000007</v>
      </c>
    </row>
    <row r="25" spans="1:18" s="32" customFormat="1" ht="12.75">
      <c r="A25" s="37"/>
      <c r="B25" s="37" t="s">
        <v>25</v>
      </c>
      <c r="C25" s="38" t="s">
        <v>26</v>
      </c>
      <c r="D25" s="42">
        <v>183574721</v>
      </c>
      <c r="E25" s="38"/>
      <c r="F25" s="39">
        <v>1410569.24</v>
      </c>
      <c r="G25" s="39">
        <v>2881275.21</v>
      </c>
      <c r="H25" s="39">
        <v>3519656.58</v>
      </c>
      <c r="I25" s="39">
        <v>2925745.74</v>
      </c>
      <c r="J25" s="39">
        <v>2634892.64</v>
      </c>
      <c r="K25" s="39">
        <v>1480534.01</v>
      </c>
      <c r="L25" s="39">
        <v>686754.5</v>
      </c>
      <c r="M25" s="39">
        <v>95560979.559999987</v>
      </c>
      <c r="N25" s="39">
        <v>11410639.15</v>
      </c>
      <c r="O25" s="39">
        <v>8325784.9400000004</v>
      </c>
      <c r="P25" s="39">
        <v>7168117.1799999997</v>
      </c>
      <c r="Q25" s="39">
        <v>79519358.040000007</v>
      </c>
      <c r="R25" s="39">
        <f>F25+G25+H25+I25+J25+K25+N25+L25+M25+Q25+O25+P25</f>
        <v>217524306.79000002</v>
      </c>
    </row>
    <row r="26" spans="1:18" s="32" customFormat="1" ht="12.75">
      <c r="A26" s="37"/>
      <c r="B26" s="37"/>
      <c r="C26" s="38"/>
      <c r="D26" s="42"/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8" s="32" customFormat="1" ht="12.75">
      <c r="A27" s="37"/>
      <c r="B27" s="37"/>
      <c r="C27" s="38"/>
      <c r="D27" s="42"/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s="32" customFormat="1" ht="15" customHeight="1">
      <c r="A28" s="40" t="s">
        <v>124</v>
      </c>
      <c r="B28" s="34" t="s">
        <v>27</v>
      </c>
      <c r="C28" s="35"/>
      <c r="D28" s="36">
        <f t="shared" ref="D28:F28" si="8">SUM(D29:D36)</f>
        <v>274496095</v>
      </c>
      <c r="E28" s="36">
        <f t="shared" si="8"/>
        <v>0</v>
      </c>
      <c r="F28" s="36">
        <f t="shared" si="8"/>
        <v>12736144.35</v>
      </c>
      <c r="G28" s="36">
        <f t="shared" ref="G28:R28" si="9">SUM(G29:G36)</f>
        <v>26195413.079999998</v>
      </c>
      <c r="H28" s="36">
        <f t="shared" si="9"/>
        <v>21392978.879999999</v>
      </c>
      <c r="I28" s="36">
        <f t="shared" si="9"/>
        <v>16828077.18</v>
      </c>
      <c r="J28" s="36">
        <f t="shared" si="9"/>
        <v>15714032.66</v>
      </c>
      <c r="K28" s="36">
        <f t="shared" ref="K28:M28" si="10">SUM(K29:K36)</f>
        <v>17707384.32</v>
      </c>
      <c r="L28" s="36">
        <f t="shared" si="10"/>
        <v>28837564.199999999</v>
      </c>
      <c r="M28" s="36">
        <f t="shared" si="10"/>
        <v>33564018.479999997</v>
      </c>
      <c r="N28" s="36">
        <f t="shared" si="9"/>
        <v>22075293.919999998</v>
      </c>
      <c r="O28" s="36">
        <f>SUM(O29:O36)</f>
        <v>28001536.930000003</v>
      </c>
      <c r="P28" s="36">
        <f>SUM(P29:P36)</f>
        <v>24328050.18</v>
      </c>
      <c r="Q28" s="36">
        <f>SUM(Q29:Q36)</f>
        <v>31750054.52</v>
      </c>
      <c r="R28" s="36">
        <f t="shared" si="9"/>
        <v>279130548.69999999</v>
      </c>
    </row>
    <row r="29" spans="1:18" s="32" customFormat="1" ht="12.75">
      <c r="A29" s="37"/>
      <c r="B29" s="37" t="s">
        <v>28</v>
      </c>
      <c r="C29" s="38" t="s">
        <v>29</v>
      </c>
      <c r="D29" s="42">
        <v>58871589</v>
      </c>
      <c r="E29" s="38"/>
      <c r="F29" s="39">
        <v>1566554.28</v>
      </c>
      <c r="G29" s="39">
        <v>4414917.8499999996</v>
      </c>
      <c r="H29" s="39">
        <v>2709703.91</v>
      </c>
      <c r="I29" s="39">
        <v>2490446.7400000002</v>
      </c>
      <c r="J29" s="39">
        <v>2331990.67</v>
      </c>
      <c r="K29" s="39">
        <v>5367927.2699999996</v>
      </c>
      <c r="L29" s="39">
        <v>5176894.37</v>
      </c>
      <c r="M29" s="39">
        <v>4275151.3599999994</v>
      </c>
      <c r="N29" s="39">
        <v>4827171.1999999993</v>
      </c>
      <c r="O29" s="39">
        <v>3912162.35</v>
      </c>
      <c r="P29" s="39">
        <v>2916229.61</v>
      </c>
      <c r="Q29" s="39">
        <v>6197294.3700000001</v>
      </c>
      <c r="R29" s="39">
        <f>F29+G29+H29+I29+J29+K29+N29+L29+M29+Q29+O29+P29</f>
        <v>46186443.979999997</v>
      </c>
    </row>
    <row r="30" spans="1:18" s="32" customFormat="1" ht="12.75">
      <c r="A30" s="37"/>
      <c r="B30" s="37" t="s">
        <v>30</v>
      </c>
      <c r="C30" s="38" t="s">
        <v>31</v>
      </c>
      <c r="D30" s="42">
        <v>13750874</v>
      </c>
      <c r="E30" s="38"/>
      <c r="F30" s="39">
        <v>1612039.96</v>
      </c>
      <c r="G30" s="39">
        <v>2941984.76</v>
      </c>
      <c r="H30" s="39">
        <v>805423.18</v>
      </c>
      <c r="I30" s="39">
        <v>505408.96</v>
      </c>
      <c r="J30" s="39">
        <v>775362.45</v>
      </c>
      <c r="K30" s="39">
        <v>228016.05</v>
      </c>
      <c r="L30" s="39">
        <v>840184.09</v>
      </c>
      <c r="M30" s="39">
        <v>595991.75</v>
      </c>
      <c r="N30" s="39">
        <v>504594.99</v>
      </c>
      <c r="O30" s="39">
        <v>1449962.57</v>
      </c>
      <c r="P30" s="39">
        <v>562249.17999999993</v>
      </c>
      <c r="Q30" s="39">
        <v>969414.2</v>
      </c>
      <c r="R30" s="39">
        <f t="shared" ref="R30:R35" si="11">F30+G30+H30+I30+J30+K30+N30+L30+M30+Q30+O30+P30</f>
        <v>11790632.139999999</v>
      </c>
    </row>
    <row r="31" spans="1:18" s="32" customFormat="1" ht="12.75">
      <c r="A31" s="37"/>
      <c r="B31" s="37" t="s">
        <v>32</v>
      </c>
      <c r="C31" s="38" t="s">
        <v>33</v>
      </c>
      <c r="D31" s="42">
        <v>54649230</v>
      </c>
      <c r="E31" s="38"/>
      <c r="F31" s="39">
        <v>796368.15</v>
      </c>
      <c r="G31" s="39">
        <v>4411889.16</v>
      </c>
      <c r="H31" s="39">
        <v>6523266.8399999999</v>
      </c>
      <c r="I31" s="39">
        <v>4896194.18</v>
      </c>
      <c r="J31" s="39">
        <v>4114619.4</v>
      </c>
      <c r="K31" s="39">
        <v>2138979.67</v>
      </c>
      <c r="L31" s="39">
        <v>7110655.9900000002</v>
      </c>
      <c r="M31" s="39">
        <v>8958388.9499999993</v>
      </c>
      <c r="N31" s="39">
        <v>7619600.5600000005</v>
      </c>
      <c r="O31" s="39">
        <v>6847428.5099999998</v>
      </c>
      <c r="P31" s="39">
        <v>5824207.5499999998</v>
      </c>
      <c r="Q31" s="39">
        <v>14401367.740000002</v>
      </c>
      <c r="R31" s="39">
        <f t="shared" si="11"/>
        <v>73642966.700000003</v>
      </c>
    </row>
    <row r="32" spans="1:18" s="32" customFormat="1" ht="12.75">
      <c r="A32" s="37"/>
      <c r="B32" s="37" t="s">
        <v>34</v>
      </c>
      <c r="C32" s="38" t="s">
        <v>35</v>
      </c>
      <c r="D32" s="42">
        <v>1646623</v>
      </c>
      <c r="E32" s="38"/>
      <c r="F32" s="39">
        <v>238790.22</v>
      </c>
      <c r="G32" s="39">
        <v>103198.49</v>
      </c>
      <c r="H32" s="39">
        <v>586451.93999999994</v>
      </c>
      <c r="I32" s="39">
        <v>316352.95</v>
      </c>
      <c r="J32" s="39">
        <v>828395.55</v>
      </c>
      <c r="K32" s="39">
        <v>17079.91</v>
      </c>
      <c r="L32" s="39">
        <v>115929.4</v>
      </c>
      <c r="M32" s="39">
        <v>725</v>
      </c>
      <c r="N32" s="39">
        <v>55104.1</v>
      </c>
      <c r="O32" s="39">
        <v>75762.63</v>
      </c>
      <c r="P32" s="39">
        <v>1440</v>
      </c>
      <c r="Q32" s="39">
        <v>195142.08</v>
      </c>
      <c r="R32" s="39">
        <f t="shared" si="11"/>
        <v>2534372.2699999996</v>
      </c>
    </row>
    <row r="33" spans="1:18" s="32" customFormat="1" ht="12.75">
      <c r="A33" s="37"/>
      <c r="B33" s="37" t="s">
        <v>36</v>
      </c>
      <c r="C33" s="38" t="s">
        <v>133</v>
      </c>
      <c r="D33" s="42">
        <v>10332741</v>
      </c>
      <c r="E33" s="38"/>
      <c r="F33" s="39">
        <v>354208.17</v>
      </c>
      <c r="G33" s="39">
        <v>682198.14</v>
      </c>
      <c r="H33" s="39">
        <v>480197.45</v>
      </c>
      <c r="I33" s="39">
        <v>1542927.92</v>
      </c>
      <c r="J33" s="39">
        <v>872756.43</v>
      </c>
      <c r="K33" s="39">
        <v>356859.01</v>
      </c>
      <c r="L33" s="39">
        <v>337610.16</v>
      </c>
      <c r="M33" s="39">
        <v>607769.53999999992</v>
      </c>
      <c r="N33" s="39">
        <v>590184.83000000007</v>
      </c>
      <c r="O33" s="39">
        <v>244083.71</v>
      </c>
      <c r="P33" s="39">
        <v>131395.52000000002</v>
      </c>
      <c r="Q33" s="39">
        <v>800849.06</v>
      </c>
      <c r="R33" s="39">
        <f t="shared" si="11"/>
        <v>7001039.9400000013</v>
      </c>
    </row>
    <row r="34" spans="1:18" s="32" customFormat="1" ht="12.75">
      <c r="A34" s="37"/>
      <c r="B34" s="37" t="s">
        <v>37</v>
      </c>
      <c r="C34" s="38" t="s">
        <v>38</v>
      </c>
      <c r="D34" s="42">
        <v>28823586</v>
      </c>
      <c r="E34" s="38"/>
      <c r="F34" s="39">
        <v>2244201.2200000002</v>
      </c>
      <c r="G34" s="39">
        <v>2519050.63</v>
      </c>
      <c r="H34" s="39">
        <v>2620061.63</v>
      </c>
      <c r="I34" s="39">
        <v>1633390.51</v>
      </c>
      <c r="J34" s="39">
        <v>1223576.46</v>
      </c>
      <c r="K34" s="39">
        <v>4259361.8100000005</v>
      </c>
      <c r="L34" s="39">
        <v>6837760.1100000003</v>
      </c>
      <c r="M34" s="39">
        <v>2045537.9899999998</v>
      </c>
      <c r="N34" s="39">
        <v>2090259.79</v>
      </c>
      <c r="O34" s="39">
        <v>3974459.38</v>
      </c>
      <c r="P34" s="39">
        <v>4121230.2799999993</v>
      </c>
      <c r="Q34" s="39">
        <v>3162527.64</v>
      </c>
      <c r="R34" s="39">
        <f t="shared" si="11"/>
        <v>36731417.449999996</v>
      </c>
    </row>
    <row r="35" spans="1:18" s="32" customFormat="1" ht="12.75">
      <c r="A35" s="37"/>
      <c r="B35" s="37" t="s">
        <v>39</v>
      </c>
      <c r="C35" s="38" t="s">
        <v>136</v>
      </c>
      <c r="D35" s="42">
        <v>53561566</v>
      </c>
      <c r="E35" s="38"/>
      <c r="F35" s="39">
        <v>3553656.67</v>
      </c>
      <c r="G35" s="39">
        <v>5685132.8300000001</v>
      </c>
      <c r="H35" s="39">
        <v>4267336.8099999996</v>
      </c>
      <c r="I35" s="39">
        <v>3920048.47</v>
      </c>
      <c r="J35" s="39">
        <v>2101882.41</v>
      </c>
      <c r="K35" s="39">
        <v>3071682.5899999994</v>
      </c>
      <c r="L35" s="39">
        <v>5859927.8099999996</v>
      </c>
      <c r="M35" s="39">
        <v>15023733.16</v>
      </c>
      <c r="N35" s="39">
        <v>5054514.6500000004</v>
      </c>
      <c r="O35" s="39">
        <v>8873342.2100000009</v>
      </c>
      <c r="P35" s="39">
        <v>6759330.3900000006</v>
      </c>
      <c r="Q35" s="39">
        <v>4795910.55</v>
      </c>
      <c r="R35" s="39">
        <f t="shared" si="11"/>
        <v>68966498.549999997</v>
      </c>
    </row>
    <row r="36" spans="1:18" s="32" customFormat="1" ht="12.75">
      <c r="A36" s="37"/>
      <c r="B36" s="37" t="s">
        <v>40</v>
      </c>
      <c r="C36" s="38" t="s">
        <v>41</v>
      </c>
      <c r="D36" s="42">
        <v>52859886</v>
      </c>
      <c r="E36" s="38"/>
      <c r="F36" s="39">
        <v>2370325.6800000002</v>
      </c>
      <c r="G36" s="39">
        <v>5437041.2199999997</v>
      </c>
      <c r="H36" s="39">
        <v>3400537.12</v>
      </c>
      <c r="I36" s="39">
        <v>1523307.45</v>
      </c>
      <c r="J36" s="39">
        <v>3465449.29</v>
      </c>
      <c r="K36" s="39">
        <v>2267478.0100000007</v>
      </c>
      <c r="L36" s="39">
        <v>2558602.27</v>
      </c>
      <c r="M36" s="39">
        <v>2056720.73</v>
      </c>
      <c r="N36" s="39">
        <v>1333863.8</v>
      </c>
      <c r="O36" s="39">
        <v>2624335.5699999998</v>
      </c>
      <c r="P36" s="39">
        <v>4011967.65</v>
      </c>
      <c r="Q36" s="39">
        <v>1227548.8799999999</v>
      </c>
      <c r="R36" s="39">
        <f>F36+G36+H36+I36+J36+K36+N36+L36+M36+Q36+O36+P36</f>
        <v>32277177.669999998</v>
      </c>
    </row>
    <row r="37" spans="1:18" s="32" customFormat="1" ht="12.75">
      <c r="A37" s="37"/>
      <c r="B37" s="37"/>
      <c r="C37" s="38"/>
      <c r="D37" s="42"/>
      <c r="E37" s="38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1:18" s="32" customFormat="1" ht="12.75">
      <c r="A38" s="37"/>
      <c r="B38" s="37"/>
      <c r="C38" s="38"/>
      <c r="D38" s="42"/>
      <c r="E38" s="38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18" s="32" customFormat="1" ht="15" customHeight="1">
      <c r="A39" s="37"/>
      <c r="B39" s="37"/>
      <c r="C39" s="38"/>
      <c r="D39" s="38"/>
      <c r="E39" s="38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s="32" customFormat="1" ht="17.25" customHeight="1">
      <c r="A40" s="40" t="s">
        <v>125</v>
      </c>
      <c r="B40" s="34" t="s">
        <v>42</v>
      </c>
      <c r="C40" s="35"/>
      <c r="D40" s="36">
        <f t="shared" ref="D40:F40" si="12">SUM(D41:D47)</f>
        <v>1861616900</v>
      </c>
      <c r="E40" s="36">
        <f t="shared" si="12"/>
        <v>0</v>
      </c>
      <c r="F40" s="36">
        <f t="shared" si="12"/>
        <v>200991607.58000001</v>
      </c>
      <c r="G40" s="36">
        <f t="shared" ref="G40:R40" si="13">SUM(G41:G47)</f>
        <v>236606167.63999999</v>
      </c>
      <c r="H40" s="36">
        <f t="shared" si="13"/>
        <v>238710938.21000001</v>
      </c>
      <c r="I40" s="36">
        <f t="shared" si="13"/>
        <v>238879500.22</v>
      </c>
      <c r="J40" s="36">
        <f t="shared" si="13"/>
        <v>234902665.15000001</v>
      </c>
      <c r="K40" s="36">
        <f t="shared" ref="K40:M40" si="14">SUM(K41:K47)</f>
        <v>238694352.69699737</v>
      </c>
      <c r="L40" s="36">
        <f t="shared" si="14"/>
        <v>235548419.53</v>
      </c>
      <c r="M40" s="36">
        <f t="shared" si="14"/>
        <v>239008452.98056498</v>
      </c>
      <c r="N40" s="36">
        <f t="shared" si="13"/>
        <v>245631934.16258946</v>
      </c>
      <c r="O40" s="36">
        <f>SUM(O41:O47)</f>
        <v>238908034.99000001</v>
      </c>
      <c r="P40" s="36">
        <f>SUM(P41:P47)</f>
        <v>252883467.86000001</v>
      </c>
      <c r="Q40" s="36">
        <f>SUM(Q41:Q47)</f>
        <v>513147857.63906711</v>
      </c>
      <c r="R40" s="36">
        <f t="shared" si="13"/>
        <v>3113913398.6592193</v>
      </c>
    </row>
    <row r="41" spans="1:18" s="32" customFormat="1" ht="12.75">
      <c r="A41" s="43"/>
      <c r="B41" s="43" t="s">
        <v>43</v>
      </c>
      <c r="C41" s="38" t="s">
        <v>44</v>
      </c>
      <c r="D41" s="42">
        <v>1859355121</v>
      </c>
      <c r="E41" s="38"/>
      <c r="F41" s="39">
        <v>200966607.58000001</v>
      </c>
      <c r="G41" s="39">
        <v>236556283.19</v>
      </c>
      <c r="H41" s="39">
        <v>238710938.21000001</v>
      </c>
      <c r="I41" s="39">
        <v>238854500.22</v>
      </c>
      <c r="J41" s="39">
        <v>234877665.15000001</v>
      </c>
      <c r="K41" s="39">
        <v>238652427.69699737</v>
      </c>
      <c r="L41" s="39">
        <v>235548419.53</v>
      </c>
      <c r="M41" s="39">
        <v>238934547.98056498</v>
      </c>
      <c r="N41" s="39">
        <v>245631934.16258946</v>
      </c>
      <c r="O41" s="39">
        <v>238883034.99000001</v>
      </c>
      <c r="P41" s="39">
        <v>252883467.86000001</v>
      </c>
      <c r="Q41" s="39">
        <v>513147857.63906711</v>
      </c>
      <c r="R41" s="39">
        <f>F41+G41+H41+I41+J41+K41+N41+L41+M41+Q41+O41+P41</f>
        <v>3113647684.2092195</v>
      </c>
    </row>
    <row r="42" spans="1:18" s="32" customFormat="1" ht="12.75">
      <c r="A42" s="43"/>
      <c r="B42" s="43" t="s">
        <v>45</v>
      </c>
      <c r="C42" s="38" t="s">
        <v>46</v>
      </c>
      <c r="D42" s="39">
        <v>0</v>
      </c>
      <c r="E42" s="38"/>
      <c r="F42" s="39">
        <v>25000</v>
      </c>
      <c r="G42" s="39"/>
      <c r="H42" s="39">
        <v>0</v>
      </c>
      <c r="I42" s="39">
        <v>25000</v>
      </c>
      <c r="J42" s="39">
        <v>25000</v>
      </c>
      <c r="K42" s="39">
        <v>0</v>
      </c>
      <c r="L42" s="39">
        <v>0</v>
      </c>
      <c r="M42" s="39">
        <v>0</v>
      </c>
      <c r="N42" s="39">
        <v>0</v>
      </c>
      <c r="O42" s="39">
        <v>25000</v>
      </c>
      <c r="P42" s="39">
        <v>0</v>
      </c>
      <c r="Q42" s="39">
        <v>0</v>
      </c>
      <c r="R42" s="39">
        <f t="shared" ref="R42:R47" si="15">F42+G42+H42+I42+J42+K42+N42+L42+M42+Q42+O42+P42</f>
        <v>100000</v>
      </c>
    </row>
    <row r="43" spans="1:18" s="32" customFormat="1" ht="12.75">
      <c r="A43" s="43"/>
      <c r="B43" s="43" t="s">
        <v>47</v>
      </c>
      <c r="C43" s="38" t="s">
        <v>48</v>
      </c>
      <c r="D43" s="39">
        <v>0</v>
      </c>
      <c r="E43" s="38"/>
      <c r="F43" s="39">
        <v>0</v>
      </c>
      <c r="G43" s="39"/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f t="shared" si="15"/>
        <v>0</v>
      </c>
    </row>
    <row r="44" spans="1:18" s="32" customFormat="1" ht="12.75">
      <c r="A44" s="43"/>
      <c r="B44" s="43" t="s">
        <v>49</v>
      </c>
      <c r="C44" s="38" t="s">
        <v>50</v>
      </c>
      <c r="D44" s="39">
        <v>0</v>
      </c>
      <c r="E44" s="38"/>
      <c r="F44" s="39">
        <v>0</v>
      </c>
      <c r="G44" s="39"/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f t="shared" si="15"/>
        <v>0</v>
      </c>
    </row>
    <row r="45" spans="1:18" s="32" customFormat="1" ht="12.75">
      <c r="A45" s="43"/>
      <c r="B45" s="43" t="s">
        <v>51</v>
      </c>
      <c r="C45" s="38" t="s">
        <v>52</v>
      </c>
      <c r="D45" s="39">
        <v>0</v>
      </c>
      <c r="E45" s="38"/>
      <c r="F45" s="39">
        <v>0</v>
      </c>
      <c r="G45" s="39"/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f t="shared" si="15"/>
        <v>0</v>
      </c>
    </row>
    <row r="46" spans="1:18" s="32" customFormat="1" ht="12.75">
      <c r="A46" s="43"/>
      <c r="B46" s="43" t="s">
        <v>53</v>
      </c>
      <c r="C46" s="38" t="s">
        <v>54</v>
      </c>
      <c r="D46" s="39">
        <v>2261779</v>
      </c>
      <c r="E46" s="38"/>
      <c r="F46" s="39">
        <v>0</v>
      </c>
      <c r="G46" s="39">
        <v>49884.45</v>
      </c>
      <c r="H46" s="39">
        <v>0</v>
      </c>
      <c r="I46" s="39">
        <v>0</v>
      </c>
      <c r="J46" s="39">
        <v>0</v>
      </c>
      <c r="K46" s="39">
        <v>41925</v>
      </c>
      <c r="L46" s="39">
        <v>0</v>
      </c>
      <c r="M46" s="39">
        <v>73905</v>
      </c>
      <c r="N46" s="39">
        <v>0</v>
      </c>
      <c r="O46" s="39">
        <v>0</v>
      </c>
      <c r="P46" s="39">
        <v>0</v>
      </c>
      <c r="Q46" s="39">
        <v>0</v>
      </c>
      <c r="R46" s="39">
        <f>F46+G46+H46+I46+J46+K46+N46+L46+M46+Q46+O46+P46</f>
        <v>165714.45000000001</v>
      </c>
    </row>
    <row r="47" spans="1:18" s="32" customFormat="1" ht="12.75">
      <c r="A47" s="43"/>
      <c r="B47" s="43" t="s">
        <v>55</v>
      </c>
      <c r="C47" s="38" t="s">
        <v>56</v>
      </c>
      <c r="D47" s="39">
        <v>0</v>
      </c>
      <c r="E47" s="38"/>
      <c r="F47" s="39">
        <v>0</v>
      </c>
      <c r="G47" s="39"/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f t="shared" si="15"/>
        <v>0</v>
      </c>
    </row>
    <row r="48" spans="1:18" s="32" customFormat="1" ht="12.75">
      <c r="A48" s="43"/>
      <c r="B48" s="43"/>
      <c r="C48" s="38"/>
      <c r="D48" s="39"/>
      <c r="E48" s="38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18" s="32" customFormat="1" ht="12.75">
      <c r="A49" s="43"/>
      <c r="B49" s="43"/>
      <c r="C49" s="38"/>
      <c r="D49" s="39"/>
      <c r="E49" s="38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1:18" s="32" customFormat="1" ht="12.75">
      <c r="A50" s="43"/>
      <c r="B50" s="43"/>
      <c r="C50" s="38"/>
      <c r="D50" s="39"/>
      <c r="E50" s="38"/>
      <c r="F50" s="39"/>
      <c r="G50" s="39"/>
      <c r="H50" s="39"/>
      <c r="I50" s="39"/>
      <c r="J50" s="39"/>
      <c r="K50" s="39"/>
      <c r="L50" s="39"/>
      <c r="M50" s="39"/>
      <c r="N50" s="39"/>
      <c r="O50" s="39">
        <v>0</v>
      </c>
      <c r="P50" s="39">
        <v>0</v>
      </c>
      <c r="Q50" s="39">
        <v>0</v>
      </c>
      <c r="R50" s="39">
        <f t="shared" ref="R50:R58" si="16">F50+G50+H50+I50+J50+K50+N50+L50+M50+Q50+O50+P50</f>
        <v>0</v>
      </c>
    </row>
    <row r="51" spans="1:18" s="32" customFormat="1" ht="12.75">
      <c r="A51" s="43"/>
      <c r="B51" s="43"/>
      <c r="C51" s="38"/>
      <c r="D51" s="39"/>
      <c r="E51" s="38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s="32" customFormat="1" ht="12.75" customHeight="1">
      <c r="A52" s="40" t="s">
        <v>126</v>
      </c>
      <c r="B52" s="34" t="s">
        <v>57</v>
      </c>
      <c r="C52" s="35"/>
      <c r="D52" s="36">
        <f>SUM(D53:D60)</f>
        <v>0</v>
      </c>
      <c r="E52" s="36">
        <f>SUM(E53:E60)</f>
        <v>0</v>
      </c>
      <c r="F52" s="39">
        <v>0</v>
      </c>
      <c r="G52" s="39"/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f t="shared" si="16"/>
        <v>0</v>
      </c>
    </row>
    <row r="53" spans="1:18" s="32" customFormat="1" ht="12.75">
      <c r="A53" s="43"/>
      <c r="B53" s="43" t="s">
        <v>58</v>
      </c>
      <c r="C53" s="38" t="s">
        <v>59</v>
      </c>
      <c r="D53" s="39">
        <v>0</v>
      </c>
      <c r="E53" s="38"/>
      <c r="F53" s="39">
        <v>0</v>
      </c>
      <c r="G53" s="39"/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f t="shared" si="16"/>
        <v>0</v>
      </c>
    </row>
    <row r="54" spans="1:18" s="32" customFormat="1" ht="12.75">
      <c r="A54" s="43"/>
      <c r="B54" s="43" t="s">
        <v>60</v>
      </c>
      <c r="C54" s="38" t="s">
        <v>61</v>
      </c>
      <c r="D54" s="39">
        <v>0</v>
      </c>
      <c r="E54" s="38"/>
      <c r="F54" s="39">
        <v>0</v>
      </c>
      <c r="G54" s="39"/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f t="shared" si="16"/>
        <v>0</v>
      </c>
    </row>
    <row r="55" spans="1:18" s="32" customFormat="1" ht="12.75">
      <c r="A55" s="43"/>
      <c r="B55" s="43" t="s">
        <v>62</v>
      </c>
      <c r="C55" s="38" t="s">
        <v>63</v>
      </c>
      <c r="D55" s="39">
        <v>0</v>
      </c>
      <c r="E55" s="38"/>
      <c r="F55" s="39">
        <v>0</v>
      </c>
      <c r="G55" s="39"/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f t="shared" si="16"/>
        <v>0</v>
      </c>
    </row>
    <row r="56" spans="1:18" s="32" customFormat="1" ht="12.75">
      <c r="A56" s="43"/>
      <c r="B56" s="43" t="s">
        <v>64</v>
      </c>
      <c r="C56" s="38" t="s">
        <v>65</v>
      </c>
      <c r="D56" s="39">
        <v>0</v>
      </c>
      <c r="E56" s="38"/>
      <c r="F56" s="39">
        <v>0</v>
      </c>
      <c r="G56" s="39"/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f t="shared" si="16"/>
        <v>0</v>
      </c>
    </row>
    <row r="57" spans="1:18" s="32" customFormat="1" ht="12.75">
      <c r="A57" s="43"/>
      <c r="B57" s="43" t="s">
        <v>66</v>
      </c>
      <c r="C57" s="38" t="s">
        <v>67</v>
      </c>
      <c r="D57" s="39">
        <v>0</v>
      </c>
      <c r="E57" s="38"/>
      <c r="F57" s="39">
        <v>0</v>
      </c>
      <c r="G57" s="39"/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f t="shared" si="16"/>
        <v>0</v>
      </c>
    </row>
    <row r="58" spans="1:18" s="32" customFormat="1" ht="12.75">
      <c r="A58" s="43"/>
      <c r="B58" s="43" t="s">
        <v>68</v>
      </c>
      <c r="C58" s="38" t="s">
        <v>69</v>
      </c>
      <c r="D58" s="38"/>
      <c r="E58" s="38"/>
      <c r="F58" s="39">
        <v>0</v>
      </c>
      <c r="G58" s="39"/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f t="shared" si="16"/>
        <v>0</v>
      </c>
    </row>
    <row r="59" spans="1:18" s="32" customFormat="1" ht="12.75">
      <c r="A59" s="43"/>
      <c r="B59" s="43"/>
      <c r="C59" s="38"/>
      <c r="D59" s="38"/>
      <c r="E59" s="38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18" s="32" customFormat="1" ht="12.75">
      <c r="A60" s="43"/>
      <c r="B60" s="43"/>
      <c r="C60" s="38"/>
      <c r="D60" s="38"/>
      <c r="E60" s="38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  <row r="61" spans="1:18" s="32" customFormat="1" ht="12.75">
      <c r="A61" s="43"/>
      <c r="B61" s="43"/>
      <c r="C61" s="38"/>
      <c r="D61" s="38"/>
      <c r="E61" s="38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18" s="32" customFormat="1" ht="12.75" customHeight="1">
      <c r="A62" s="47" t="s">
        <v>127</v>
      </c>
      <c r="B62" s="9" t="s">
        <v>70</v>
      </c>
      <c r="C62" s="8"/>
      <c r="D62" s="36">
        <f t="shared" ref="D62:F62" si="17">SUM(D63:D71)</f>
        <v>319413572</v>
      </c>
      <c r="E62" s="36">
        <f t="shared" si="17"/>
        <v>0</v>
      </c>
      <c r="F62" s="36">
        <f t="shared" si="17"/>
        <v>3422551.36</v>
      </c>
      <c r="G62" s="36">
        <f t="shared" ref="G62:R62" si="18">SUM(G63:G71)</f>
        <v>9075023.1799999997</v>
      </c>
      <c r="H62" s="36">
        <f t="shared" si="18"/>
        <v>14827077.909999998</v>
      </c>
      <c r="I62" s="36">
        <f t="shared" si="18"/>
        <v>27534122.589999996</v>
      </c>
      <c r="J62" s="36">
        <f t="shared" si="18"/>
        <v>5205846.6800000006</v>
      </c>
      <c r="K62" s="36">
        <f t="shared" ref="K62:M62" si="19">SUM(K63:K71)</f>
        <v>4063214.7499999995</v>
      </c>
      <c r="L62" s="36">
        <f t="shared" si="19"/>
        <v>3741569.78</v>
      </c>
      <c r="M62" s="36">
        <f t="shared" si="19"/>
        <v>11496958.170000002</v>
      </c>
      <c r="N62" s="36">
        <f t="shared" si="18"/>
        <v>5280972.47</v>
      </c>
      <c r="O62" s="36">
        <f>SUM(O63:O71)</f>
        <v>6309679.540000001</v>
      </c>
      <c r="P62" s="36">
        <f>SUM(P63:P71)</f>
        <v>19662731.510000002</v>
      </c>
      <c r="Q62" s="36">
        <f>SUM(Q63:Q71)</f>
        <v>11016182.039999999</v>
      </c>
      <c r="R62" s="36">
        <f t="shared" si="18"/>
        <v>121635929.98</v>
      </c>
    </row>
    <row r="63" spans="1:18" s="32" customFormat="1" ht="12.75">
      <c r="A63" s="43"/>
      <c r="B63" s="43" t="s">
        <v>71</v>
      </c>
      <c r="C63" s="38" t="s">
        <v>72</v>
      </c>
      <c r="D63" s="42">
        <v>60007758</v>
      </c>
      <c r="E63" s="38"/>
      <c r="F63" s="39">
        <v>998582.66</v>
      </c>
      <c r="G63" s="39">
        <v>1447741.21</v>
      </c>
      <c r="H63" s="39">
        <v>7037826.0099999998</v>
      </c>
      <c r="I63" s="39">
        <v>2213455.65</v>
      </c>
      <c r="J63" s="39">
        <v>3109286.84</v>
      </c>
      <c r="K63" s="39">
        <v>1739601.5199999998</v>
      </c>
      <c r="L63" s="39">
        <v>2764849.84</v>
      </c>
      <c r="M63" s="39">
        <v>6578553.8100000005</v>
      </c>
      <c r="N63" s="39">
        <v>2172415.2200000002</v>
      </c>
      <c r="O63" s="39">
        <v>2064251.77</v>
      </c>
      <c r="P63" s="39">
        <v>13136155.920000002</v>
      </c>
      <c r="Q63" s="39">
        <v>8698807.7400000002</v>
      </c>
      <c r="R63" s="39">
        <f t="shared" ref="R63:R71" si="20">F63+G63+H63+I63+J63+K63+N63+L63+M63+Q63+O63+P63</f>
        <v>51961528.190000005</v>
      </c>
    </row>
    <row r="64" spans="1:18" s="32" customFormat="1" ht="12.75">
      <c r="A64" s="43"/>
      <c r="B64" s="43" t="s">
        <v>73</v>
      </c>
      <c r="C64" s="38" t="s">
        <v>74</v>
      </c>
      <c r="D64" s="42">
        <v>17636378</v>
      </c>
      <c r="E64" s="38"/>
      <c r="F64" s="39">
        <v>854843.84</v>
      </c>
      <c r="G64" s="39">
        <v>1054331</v>
      </c>
      <c r="H64" s="39">
        <v>2952600.62</v>
      </c>
      <c r="I64" s="39">
        <v>229710.65</v>
      </c>
      <c r="J64" s="39">
        <v>480870</v>
      </c>
      <c r="K64" s="39">
        <v>1910779.1600000001</v>
      </c>
      <c r="L64" s="39">
        <v>901040.76</v>
      </c>
      <c r="M64" s="39">
        <v>3287175.22</v>
      </c>
      <c r="N64" s="39">
        <v>2096526.5699999998</v>
      </c>
      <c r="O64" s="39">
        <v>2169315.1800000002</v>
      </c>
      <c r="P64" s="39">
        <v>2551177.5499999998</v>
      </c>
      <c r="Q64" s="39">
        <v>988605.95</v>
      </c>
      <c r="R64" s="39">
        <f t="shared" si="20"/>
        <v>19476976.5</v>
      </c>
    </row>
    <row r="65" spans="1:18" s="32" customFormat="1" ht="12.75">
      <c r="A65" s="43"/>
      <c r="B65" s="43" t="s">
        <v>75</v>
      </c>
      <c r="C65" s="38" t="s">
        <v>76</v>
      </c>
      <c r="D65" s="42">
        <v>60912199</v>
      </c>
      <c r="E65" s="38"/>
      <c r="F65" s="39">
        <v>0</v>
      </c>
      <c r="G65" s="39">
        <v>1294149.45</v>
      </c>
      <c r="H65" s="39">
        <v>402826.13</v>
      </c>
      <c r="I65" s="39">
        <v>2156009.67</v>
      </c>
      <c r="J65" s="39">
        <v>149503.51999999999</v>
      </c>
      <c r="K65" s="39">
        <v>144668</v>
      </c>
      <c r="L65" s="39">
        <v>0</v>
      </c>
      <c r="M65" s="39">
        <v>826555.27999999991</v>
      </c>
      <c r="N65" s="39">
        <v>373357.83999999997</v>
      </c>
      <c r="O65" s="39">
        <v>82762.570000000007</v>
      </c>
      <c r="P65" s="39">
        <v>3221000</v>
      </c>
      <c r="Q65" s="39">
        <v>340000</v>
      </c>
      <c r="R65" s="39">
        <f t="shared" si="20"/>
        <v>8990832.4600000009</v>
      </c>
    </row>
    <row r="66" spans="1:18" s="32" customFormat="1" ht="12.75">
      <c r="A66" s="43"/>
      <c r="B66" s="43" t="s">
        <v>77</v>
      </c>
      <c r="C66" s="38" t="s">
        <v>78</v>
      </c>
      <c r="D66" s="42">
        <v>61326403</v>
      </c>
      <c r="E66" s="38"/>
      <c r="F66" s="39">
        <v>678426</v>
      </c>
      <c r="G66" s="39">
        <v>3864000</v>
      </c>
      <c r="H66" s="39">
        <v>0</v>
      </c>
      <c r="I66" s="39">
        <v>2713704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f t="shared" si="20"/>
        <v>7256130</v>
      </c>
    </row>
    <row r="67" spans="1:18" s="32" customFormat="1" ht="12.75">
      <c r="A67" s="43"/>
      <c r="B67" s="43" t="s">
        <v>79</v>
      </c>
      <c r="C67" s="38" t="s">
        <v>80</v>
      </c>
      <c r="D67" s="42">
        <v>62426835</v>
      </c>
      <c r="E67" s="38"/>
      <c r="F67" s="39">
        <v>890698.86</v>
      </c>
      <c r="G67" s="39">
        <v>786950.03</v>
      </c>
      <c r="H67" s="39">
        <v>4323017.8</v>
      </c>
      <c r="I67" s="39">
        <v>1799779.22</v>
      </c>
      <c r="J67" s="39">
        <v>1377761.62</v>
      </c>
      <c r="K67" s="39">
        <v>268166.07</v>
      </c>
      <c r="L67" s="39">
        <v>19600</v>
      </c>
      <c r="M67" s="39">
        <v>744107.31</v>
      </c>
      <c r="N67" s="39">
        <v>407472.84</v>
      </c>
      <c r="O67" s="39">
        <v>1993350.02</v>
      </c>
      <c r="P67" s="39">
        <v>448845.30000000005</v>
      </c>
      <c r="Q67" s="39">
        <v>889330.35</v>
      </c>
      <c r="R67" s="39">
        <f t="shared" si="20"/>
        <v>13949079.42</v>
      </c>
    </row>
    <row r="68" spans="1:18" s="32" customFormat="1" ht="12.75">
      <c r="A68" s="43"/>
      <c r="B68" s="43" t="s">
        <v>81</v>
      </c>
      <c r="C68" s="38" t="s">
        <v>82</v>
      </c>
      <c r="D68" s="39">
        <v>2321216</v>
      </c>
      <c r="E68" s="38"/>
      <c r="F68" s="39">
        <v>0</v>
      </c>
      <c r="G68" s="39">
        <v>38255.72</v>
      </c>
      <c r="H68" s="39">
        <v>0</v>
      </c>
      <c r="I68" s="39">
        <v>0</v>
      </c>
      <c r="J68" s="39">
        <v>0</v>
      </c>
      <c r="K68" s="39">
        <v>0</v>
      </c>
      <c r="L68" s="39">
        <v>56079.18</v>
      </c>
      <c r="M68" s="39">
        <v>60566.55</v>
      </c>
      <c r="N68" s="39">
        <v>0</v>
      </c>
      <c r="O68" s="39">
        <v>0</v>
      </c>
      <c r="P68" s="39">
        <v>305552.74</v>
      </c>
      <c r="Q68" s="39">
        <v>87438</v>
      </c>
      <c r="R68" s="39">
        <f t="shared" si="20"/>
        <v>547892.18999999994</v>
      </c>
    </row>
    <row r="69" spans="1:18" s="32" customFormat="1" ht="12.75">
      <c r="A69" s="43"/>
      <c r="B69" s="43" t="s">
        <v>137</v>
      </c>
      <c r="C69" s="38" t="s">
        <v>138</v>
      </c>
      <c r="D69" s="42">
        <v>0</v>
      </c>
      <c r="E69" s="38"/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/>
      <c r="O69" s="39">
        <v>0</v>
      </c>
      <c r="P69" s="39">
        <v>0</v>
      </c>
      <c r="Q69" s="39"/>
      <c r="R69" s="39">
        <f t="shared" si="20"/>
        <v>0</v>
      </c>
    </row>
    <row r="70" spans="1:18" s="32" customFormat="1" ht="12.75">
      <c r="A70" s="43"/>
      <c r="B70" s="43" t="s">
        <v>83</v>
      </c>
      <c r="C70" s="38" t="s">
        <v>134</v>
      </c>
      <c r="D70" s="42">
        <v>43417404</v>
      </c>
      <c r="E70" s="38"/>
      <c r="F70" s="39">
        <v>0</v>
      </c>
      <c r="G70" s="39">
        <v>589595.77</v>
      </c>
      <c r="H70" s="39">
        <v>110807.35</v>
      </c>
      <c r="I70" s="39">
        <v>18421463.399999999</v>
      </c>
      <c r="J70" s="39">
        <v>88424.7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12000</v>
      </c>
      <c r="R70" s="39">
        <f t="shared" si="20"/>
        <v>19222291.219999999</v>
      </c>
    </row>
    <row r="71" spans="1:18" s="32" customFormat="1" ht="12.75">
      <c r="A71" s="43"/>
      <c r="B71" s="43" t="s">
        <v>84</v>
      </c>
      <c r="C71" s="38" t="s">
        <v>85</v>
      </c>
      <c r="D71" s="42">
        <v>11365379</v>
      </c>
      <c r="E71" s="38"/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231200</v>
      </c>
      <c r="O71" s="39">
        <v>0</v>
      </c>
      <c r="P71" s="39">
        <v>0</v>
      </c>
      <c r="Q71" s="39">
        <v>0</v>
      </c>
      <c r="R71" s="39">
        <f t="shared" si="20"/>
        <v>231200</v>
      </c>
    </row>
    <row r="72" spans="1:18" s="32" customFormat="1" ht="12.75">
      <c r="A72" s="43"/>
      <c r="B72" s="43"/>
      <c r="C72" s="38"/>
      <c r="D72" s="42"/>
      <c r="E72" s="38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</row>
    <row r="73" spans="1:18" s="32" customFormat="1" ht="15" customHeight="1">
      <c r="A73" s="43"/>
      <c r="B73" s="43"/>
      <c r="C73" s="38"/>
      <c r="D73" s="42"/>
      <c r="E73" s="38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</row>
    <row r="74" spans="1:18" s="32" customFormat="1" ht="12.75" customHeight="1">
      <c r="A74" s="48">
        <v>2.7</v>
      </c>
      <c r="B74" s="49" t="s">
        <v>86</v>
      </c>
      <c r="C74" s="50"/>
      <c r="D74" s="36">
        <f t="shared" ref="D74:F74" si="21">SUM(D75:D77)</f>
        <v>97287327</v>
      </c>
      <c r="E74" s="36">
        <f t="shared" si="21"/>
        <v>0</v>
      </c>
      <c r="F74" s="36">
        <f t="shared" si="21"/>
        <v>96663.66</v>
      </c>
      <c r="G74" s="36">
        <f t="shared" ref="G74:R74" si="22">SUM(G75:G77)</f>
        <v>596874.64</v>
      </c>
      <c r="H74" s="36">
        <f t="shared" si="22"/>
        <v>608312.78</v>
      </c>
      <c r="I74" s="36">
        <f t="shared" si="22"/>
        <v>1837045.46</v>
      </c>
      <c r="J74" s="36">
        <f t="shared" si="22"/>
        <v>52752347.719999999</v>
      </c>
      <c r="K74" s="36">
        <f t="shared" ref="K74:M74" si="23">SUM(K75:K77)</f>
        <v>0</v>
      </c>
      <c r="L74" s="36">
        <f t="shared" si="23"/>
        <v>12333735.82</v>
      </c>
      <c r="M74" s="36">
        <f t="shared" si="23"/>
        <v>794771.07</v>
      </c>
      <c r="N74" s="36">
        <f t="shared" si="22"/>
        <v>39025273.230000004</v>
      </c>
      <c r="O74" s="36">
        <f>SUM(O75:O77)</f>
        <v>1646850</v>
      </c>
      <c r="P74" s="36">
        <f>SUM(P75:P77)</f>
        <v>4824524.9000000004</v>
      </c>
      <c r="Q74" s="36">
        <f>SUM(Q75:Q77)</f>
        <v>47174911.170000002</v>
      </c>
      <c r="R74" s="36">
        <f t="shared" si="22"/>
        <v>161691310.44999996</v>
      </c>
    </row>
    <row r="75" spans="1:18" s="32" customFormat="1" ht="12.75">
      <c r="A75" s="43"/>
      <c r="B75" s="43" t="s">
        <v>87</v>
      </c>
      <c r="C75" s="51" t="s">
        <v>88</v>
      </c>
      <c r="D75" s="52">
        <v>86456384</v>
      </c>
      <c r="E75" s="51"/>
      <c r="F75" s="39">
        <v>96663.66</v>
      </c>
      <c r="G75" s="39">
        <v>462638.54</v>
      </c>
      <c r="H75" s="39">
        <v>0</v>
      </c>
      <c r="I75" s="39">
        <v>1837045.46</v>
      </c>
      <c r="J75" s="39">
        <v>52752347.719999999</v>
      </c>
      <c r="K75" s="39">
        <v>0</v>
      </c>
      <c r="L75" s="39">
        <v>12333735.82</v>
      </c>
      <c r="M75" s="39">
        <v>794771.07</v>
      </c>
      <c r="N75" s="39">
        <v>38836106.850000001</v>
      </c>
      <c r="O75" s="39">
        <v>0</v>
      </c>
      <c r="P75" s="39">
        <v>4824524.9000000004</v>
      </c>
      <c r="Q75" s="39">
        <v>45774911.170000002</v>
      </c>
      <c r="R75" s="39">
        <f t="shared" ref="R75:R77" si="24">F75+G75+H75+I75+J75+K75+N75+L75+M75+Q75+O75+P75</f>
        <v>157712745.18999997</v>
      </c>
    </row>
    <row r="76" spans="1:18" s="32" customFormat="1" ht="12.75">
      <c r="A76" s="43"/>
      <c r="B76" s="43" t="s">
        <v>89</v>
      </c>
      <c r="C76" s="51" t="s">
        <v>90</v>
      </c>
      <c r="D76" s="52">
        <v>10830943</v>
      </c>
      <c r="E76" s="51"/>
      <c r="F76" s="39">
        <v>0</v>
      </c>
      <c r="G76" s="39">
        <v>134236.1</v>
      </c>
      <c r="H76" s="39">
        <v>608312.78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189166.38</v>
      </c>
      <c r="O76" s="39">
        <v>1646850</v>
      </c>
      <c r="P76" s="39">
        <v>0</v>
      </c>
      <c r="Q76" s="39">
        <v>1400000</v>
      </c>
      <c r="R76" s="39">
        <f t="shared" si="24"/>
        <v>3978565.26</v>
      </c>
    </row>
    <row r="77" spans="1:18" s="32" customFormat="1" ht="12.75">
      <c r="A77" s="43"/>
      <c r="B77" s="43" t="s">
        <v>91</v>
      </c>
      <c r="C77" s="51" t="s">
        <v>92</v>
      </c>
      <c r="D77" s="39">
        <v>0</v>
      </c>
      <c r="E77" s="51"/>
      <c r="F77" s="39"/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/>
      <c r="P77" s="39"/>
      <c r="Q77" s="39">
        <v>0</v>
      </c>
      <c r="R77" s="39">
        <f t="shared" si="24"/>
        <v>0</v>
      </c>
    </row>
    <row r="78" spans="1:18" s="32" customFormat="1" ht="12.75">
      <c r="A78" s="43"/>
      <c r="B78" s="43"/>
      <c r="C78" s="51"/>
      <c r="D78" s="39"/>
      <c r="E78" s="51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>
        <v>0</v>
      </c>
      <c r="R78" s="39"/>
    </row>
    <row r="79" spans="1:18" s="32" customFormat="1" ht="12.75">
      <c r="A79" s="43"/>
      <c r="B79" s="43"/>
      <c r="C79" s="51"/>
      <c r="D79" s="39"/>
      <c r="E79" s="51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</row>
    <row r="80" spans="1:18" s="32" customFormat="1" ht="12.75">
      <c r="A80" s="43"/>
      <c r="B80" s="43"/>
      <c r="C80" s="51"/>
      <c r="D80" s="51"/>
      <c r="E80" s="51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s="32" customFormat="1" ht="12.75" customHeight="1">
      <c r="A81" s="48" t="s">
        <v>129</v>
      </c>
      <c r="B81" s="9" t="s">
        <v>93</v>
      </c>
      <c r="C81" s="8"/>
      <c r="D81" s="36">
        <f t="shared" ref="D81:F81" si="25">SUM(D82:D83)</f>
        <v>78440</v>
      </c>
      <c r="E81" s="36">
        <f t="shared" si="25"/>
        <v>0</v>
      </c>
      <c r="F81" s="36">
        <f t="shared" si="25"/>
        <v>6000</v>
      </c>
      <c r="G81" s="36">
        <f t="shared" ref="G81:R81" si="26">SUM(G82:G83)</f>
        <v>6000</v>
      </c>
      <c r="H81" s="36">
        <f t="shared" si="26"/>
        <v>6000</v>
      </c>
      <c r="I81" s="36">
        <f t="shared" si="26"/>
        <v>6000</v>
      </c>
      <c r="J81" s="36">
        <f t="shared" si="26"/>
        <v>6000</v>
      </c>
      <c r="K81" s="36">
        <f t="shared" ref="K81:M81" si="27">SUM(K82:K83)</f>
        <v>6000</v>
      </c>
      <c r="L81" s="36">
        <f t="shared" si="27"/>
        <v>6000</v>
      </c>
      <c r="M81" s="36">
        <f t="shared" si="27"/>
        <v>6000</v>
      </c>
      <c r="N81" s="36">
        <f t="shared" si="26"/>
        <v>6000</v>
      </c>
      <c r="O81" s="36">
        <f>SUM(O82:O83)</f>
        <v>4500</v>
      </c>
      <c r="P81" s="36">
        <f>SUM(P82:P83)</f>
        <v>3000</v>
      </c>
      <c r="Q81" s="36">
        <f>SUM(Q82:Q83)</f>
        <v>94446728.430000007</v>
      </c>
      <c r="R81" s="36">
        <f t="shared" si="26"/>
        <v>94508228.430000007</v>
      </c>
    </row>
    <row r="82" spans="1:18" s="32" customFormat="1" ht="12.75">
      <c r="A82" s="43"/>
      <c r="B82" s="43" t="s">
        <v>94</v>
      </c>
      <c r="C82" s="51" t="s">
        <v>95</v>
      </c>
      <c r="D82" s="52">
        <v>78440</v>
      </c>
      <c r="E82" s="51"/>
      <c r="F82" s="39">
        <v>6000</v>
      </c>
      <c r="G82" s="39">
        <v>6000</v>
      </c>
      <c r="H82" s="39">
        <v>6000</v>
      </c>
      <c r="I82" s="39">
        <v>6000</v>
      </c>
      <c r="J82" s="39">
        <v>6000</v>
      </c>
      <c r="K82" s="39">
        <v>6000</v>
      </c>
      <c r="L82" s="39">
        <v>6000</v>
      </c>
      <c r="M82" s="39">
        <v>6000</v>
      </c>
      <c r="N82" s="39">
        <v>6000</v>
      </c>
      <c r="O82" s="39">
        <v>4500</v>
      </c>
      <c r="P82" s="39">
        <v>3000</v>
      </c>
      <c r="Q82" s="39">
        <v>94446728.430000007</v>
      </c>
      <c r="R82" s="39">
        <f t="shared" ref="R82:R83" si="28">F82+G82+H82+I82+J82+K82+N82+L82+M82+Q82+O82+P82</f>
        <v>94508228.430000007</v>
      </c>
    </row>
    <row r="83" spans="1:18" s="32" customFormat="1" ht="12.75">
      <c r="A83" s="43"/>
      <c r="B83" s="43" t="s">
        <v>96</v>
      </c>
      <c r="C83" s="51" t="s">
        <v>97</v>
      </c>
      <c r="D83" s="39">
        <v>0</v>
      </c>
      <c r="E83" s="51"/>
      <c r="F83" s="39">
        <v>0</v>
      </c>
      <c r="G83" s="39"/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f t="shared" si="28"/>
        <v>0</v>
      </c>
    </row>
    <row r="84" spans="1:18" s="32" customFormat="1" ht="12.75">
      <c r="A84" s="43"/>
      <c r="B84" s="43"/>
      <c r="C84" s="51"/>
      <c r="D84" s="39"/>
      <c r="E84" s="51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s="32" customFormat="1" ht="12.75">
      <c r="A85" s="43"/>
      <c r="B85" s="43"/>
      <c r="C85" s="51"/>
      <c r="D85" s="39"/>
      <c r="E85" s="51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</row>
    <row r="86" spans="1:18" s="32" customFormat="1" ht="15" customHeight="1">
      <c r="A86" s="43"/>
      <c r="B86" s="43"/>
      <c r="C86" s="51"/>
      <c r="D86" s="51"/>
      <c r="E86" s="51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</row>
    <row r="87" spans="1:18" s="46" customFormat="1" ht="15" customHeight="1">
      <c r="A87" s="40" t="s">
        <v>130</v>
      </c>
      <c r="B87" s="34" t="s">
        <v>101</v>
      </c>
      <c r="C87" s="35"/>
      <c r="D87" s="36">
        <f t="shared" ref="D87:E87" si="29">SUM(D88:D89)</f>
        <v>0</v>
      </c>
      <c r="E87" s="36">
        <f t="shared" si="29"/>
        <v>0</v>
      </c>
      <c r="F87" s="36">
        <f t="shared" ref="F87:R87" si="30">SUM(F88:F89)</f>
        <v>152233.48000000001</v>
      </c>
      <c r="G87" s="36">
        <f t="shared" si="30"/>
        <v>152233.48000000001</v>
      </c>
      <c r="H87" s="36">
        <f t="shared" si="30"/>
        <v>152233.48000000001</v>
      </c>
      <c r="I87" s="36">
        <f t="shared" si="30"/>
        <v>152233.48000000001</v>
      </c>
      <c r="J87" s="36">
        <f t="shared" ref="J87:M87" si="31">SUM(J88:J89)</f>
        <v>152233.48000000001</v>
      </c>
      <c r="K87" s="36">
        <f t="shared" si="31"/>
        <v>152233.48000000001</v>
      </c>
      <c r="L87" s="36">
        <f t="shared" si="31"/>
        <v>152233.48000000001</v>
      </c>
      <c r="M87" s="36">
        <f t="shared" si="31"/>
        <v>152233.48000000001</v>
      </c>
      <c r="N87" s="36">
        <f t="shared" si="30"/>
        <v>152233.48000000001</v>
      </c>
      <c r="O87" s="36">
        <f>SUM(O88:O89)</f>
        <v>152233.48000000001</v>
      </c>
      <c r="P87" s="36">
        <f>SUM(P88:P89)</f>
        <v>0</v>
      </c>
      <c r="Q87" s="36">
        <f>SUM(Q88:Q89)</f>
        <v>0</v>
      </c>
      <c r="R87" s="36">
        <f t="shared" si="30"/>
        <v>1522334.8</v>
      </c>
    </row>
    <row r="88" spans="1:18" s="46" customFormat="1" ht="15" customHeight="1">
      <c r="A88" s="43"/>
      <c r="B88" s="43" t="s">
        <v>102</v>
      </c>
      <c r="C88" s="38" t="s">
        <v>103</v>
      </c>
      <c r="D88" s="42"/>
      <c r="E88" s="38"/>
      <c r="F88" s="39">
        <v>152233.48000000001</v>
      </c>
      <c r="G88" s="39">
        <v>152233.48000000001</v>
      </c>
      <c r="H88" s="39">
        <v>152233.48000000001</v>
      </c>
      <c r="I88" s="39">
        <v>152233.48000000001</v>
      </c>
      <c r="J88" s="39">
        <v>152233.48000000001</v>
      </c>
      <c r="K88" s="39">
        <v>152233.48000000001</v>
      </c>
      <c r="L88" s="39">
        <v>152233.48000000001</v>
      </c>
      <c r="M88" s="39">
        <v>152233.48000000001</v>
      </c>
      <c r="N88" s="39">
        <v>152233.48000000001</v>
      </c>
      <c r="O88" s="39">
        <v>152233.48000000001</v>
      </c>
      <c r="P88" s="39">
        <v>0</v>
      </c>
      <c r="Q88" s="39">
        <v>0</v>
      </c>
      <c r="R88" s="39">
        <f t="shared" ref="R88:R90" si="32">F88+G88+H88+I88+J88+K88+N88+L88+M88+Q88+O88+P88</f>
        <v>1522334.8</v>
      </c>
    </row>
    <row r="89" spans="1:18" s="46" customFormat="1" ht="15" customHeight="1">
      <c r="A89" s="43"/>
      <c r="B89" s="43" t="s">
        <v>104</v>
      </c>
      <c r="C89" s="38" t="s">
        <v>105</v>
      </c>
      <c r="D89" s="39">
        <v>0</v>
      </c>
      <c r="E89" s="38"/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f t="shared" si="32"/>
        <v>0</v>
      </c>
    </row>
    <row r="90" spans="1:18" s="46" customFormat="1" ht="15" customHeight="1">
      <c r="A90" s="43"/>
      <c r="B90" s="43" t="s">
        <v>106</v>
      </c>
      <c r="C90" s="38" t="s">
        <v>107</v>
      </c>
      <c r="D90" s="39">
        <v>0</v>
      </c>
      <c r="E90" s="38"/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f t="shared" si="32"/>
        <v>0</v>
      </c>
    </row>
    <row r="91" spans="1:18" s="46" customFormat="1" ht="15" customHeight="1">
      <c r="A91" s="43"/>
      <c r="B91" s="43"/>
      <c r="C91" s="44"/>
      <c r="D91" s="44"/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39"/>
    </row>
    <row r="92" spans="1:18" s="46" customFormat="1" ht="15" customHeight="1">
      <c r="A92" s="43"/>
      <c r="B92" s="43"/>
      <c r="C92" s="44"/>
      <c r="D92" s="44"/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39"/>
    </row>
    <row r="93" spans="1:18" s="46" customFormat="1" ht="15" customHeight="1">
      <c r="A93" s="43"/>
      <c r="B93" s="43"/>
      <c r="C93" s="44"/>
      <c r="D93" s="44"/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39"/>
    </row>
    <row r="94" spans="1:18" s="46" customFormat="1" ht="15" customHeight="1">
      <c r="A94" s="43"/>
      <c r="B94" s="43"/>
      <c r="C94" s="44"/>
      <c r="D94" s="44"/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39"/>
    </row>
    <row r="95" spans="1:18" s="46" customFormat="1" ht="12.75" customHeight="1">
      <c r="A95" s="53" t="s">
        <v>132</v>
      </c>
      <c r="B95" s="53"/>
      <c r="C95" s="44"/>
      <c r="D95" s="44"/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39"/>
    </row>
    <row r="96" spans="1:18" s="46" customFormat="1" ht="15" customHeight="1">
      <c r="A96" s="54">
        <v>4.0999999999999996</v>
      </c>
      <c r="B96" s="55" t="s">
        <v>110</v>
      </c>
      <c r="D96" s="36">
        <f t="shared" ref="D96:E96" si="33">SUM(D97:D98)</f>
        <v>0</v>
      </c>
      <c r="E96" s="36">
        <f t="shared" si="33"/>
        <v>0</v>
      </c>
      <c r="F96" s="39">
        <v>0</v>
      </c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>
        <f t="shared" ref="R96:R98" si="34">F96+G96+H96+I96+J96+K96+N96+L96+M96+Q96+O96+P96</f>
        <v>0</v>
      </c>
    </row>
    <row r="97" spans="1:18" s="46" customFormat="1" ht="15" customHeight="1">
      <c r="A97" s="43"/>
      <c r="B97" s="43" t="s">
        <v>111</v>
      </c>
      <c r="C97" s="56" t="s">
        <v>114</v>
      </c>
      <c r="D97" s="39">
        <v>0</v>
      </c>
      <c r="E97" s="56"/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f t="shared" si="34"/>
        <v>0</v>
      </c>
    </row>
    <row r="98" spans="1:18" s="46" customFormat="1" ht="15" customHeight="1">
      <c r="A98" s="43"/>
      <c r="B98" s="43" t="s">
        <v>112</v>
      </c>
      <c r="C98" s="56" t="s">
        <v>113</v>
      </c>
      <c r="D98" s="39">
        <v>0</v>
      </c>
      <c r="E98" s="56"/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f t="shared" si="34"/>
        <v>0</v>
      </c>
    </row>
    <row r="99" spans="1:18" s="46" customFormat="1" ht="15" customHeight="1">
      <c r="A99" s="43"/>
      <c r="B99" s="43"/>
      <c r="C99" s="56"/>
      <c r="D99" s="39"/>
      <c r="E99" s="56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</row>
    <row r="100" spans="1:18" s="46" customFormat="1" ht="15" customHeight="1">
      <c r="A100" s="43"/>
      <c r="B100" s="43"/>
      <c r="C100" s="56"/>
      <c r="D100" s="39"/>
      <c r="E100" s="56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1:18" s="46" customFormat="1" ht="15" customHeight="1">
      <c r="A101" s="43"/>
      <c r="B101" s="43"/>
      <c r="C101" s="56"/>
      <c r="D101" s="39"/>
      <c r="E101" s="56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</row>
    <row r="102" spans="1:18" s="32" customFormat="1" ht="12.75" customHeight="1">
      <c r="A102" s="47" t="s">
        <v>128</v>
      </c>
      <c r="B102" s="9" t="s">
        <v>98</v>
      </c>
      <c r="C102" s="8"/>
      <c r="D102" s="36">
        <f t="shared" ref="D102:E102" si="35">SUM(D103:D104)</f>
        <v>0</v>
      </c>
      <c r="E102" s="36">
        <f t="shared" si="35"/>
        <v>0</v>
      </c>
      <c r="F102" s="36">
        <f t="shared" ref="F102:G102" si="36">SUM(F103:F104)</f>
        <v>6311328.8899999997</v>
      </c>
      <c r="G102" s="36">
        <f t="shared" si="36"/>
        <v>6311328.8899999997</v>
      </c>
      <c r="H102" s="36">
        <f t="shared" ref="H102:N102" si="37">SUM(H103:H104)</f>
        <v>2977995.56</v>
      </c>
      <c r="I102" s="36">
        <f t="shared" ref="I102:M102" si="38">SUM(I103:I104)</f>
        <v>6311328.8899999997</v>
      </c>
      <c r="J102" s="36">
        <f t="shared" si="38"/>
        <v>6311328.8899999997</v>
      </c>
      <c r="K102" s="36">
        <f t="shared" si="38"/>
        <v>6311328.8900000006</v>
      </c>
      <c r="L102" s="36">
        <f t="shared" si="38"/>
        <v>6311328.8899999997</v>
      </c>
      <c r="M102" s="36">
        <f t="shared" si="38"/>
        <v>6311328.8900000006</v>
      </c>
      <c r="N102" s="36">
        <f t="shared" si="37"/>
        <v>6311328.8900000006</v>
      </c>
      <c r="O102" s="36">
        <f>SUM(O103:O104)</f>
        <v>6311328.8899999997</v>
      </c>
      <c r="P102" s="36">
        <f>SUM(P103:P104)</f>
        <v>6666666.6600000001</v>
      </c>
      <c r="Q102" s="36">
        <f>SUM(Q103:Q104)</f>
        <v>0</v>
      </c>
      <c r="R102" s="36">
        <f>SUM(R103:R104)</f>
        <v>66446622.230000004</v>
      </c>
    </row>
    <row r="103" spans="1:18" s="32" customFormat="1" ht="12.75">
      <c r="A103" s="43"/>
      <c r="B103" s="43" t="s">
        <v>99</v>
      </c>
      <c r="C103" s="38" t="s">
        <v>100</v>
      </c>
      <c r="D103" s="42">
        <v>0</v>
      </c>
      <c r="E103" s="38"/>
      <c r="F103" s="39">
        <v>6311328.8899999997</v>
      </c>
      <c r="G103" s="39">
        <v>6311328.8899999997</v>
      </c>
      <c r="H103" s="39">
        <v>2977995.56</v>
      </c>
      <c r="I103" s="39">
        <v>6311328.8899999997</v>
      </c>
      <c r="J103" s="39">
        <v>6311328.8899999997</v>
      </c>
      <c r="K103" s="39">
        <v>6311328.8900000006</v>
      </c>
      <c r="L103" s="39">
        <v>6311328.8899999997</v>
      </c>
      <c r="M103" s="39">
        <v>6311328.8900000006</v>
      </c>
      <c r="N103" s="39">
        <v>6311328.8900000006</v>
      </c>
      <c r="O103" s="39">
        <v>6311328.8899999997</v>
      </c>
      <c r="P103" s="39">
        <v>6666666.6600000001</v>
      </c>
      <c r="Q103" s="39"/>
      <c r="R103" s="39">
        <f t="shared" ref="R103:R105" si="39">F103+G103+H103+I103+J103+K103+N103+L103+M103+Q103+O103+P103</f>
        <v>66446622.230000004</v>
      </c>
    </row>
    <row r="104" spans="1:18" s="46" customFormat="1" ht="15" customHeight="1">
      <c r="A104" s="43"/>
      <c r="B104" s="43" t="s">
        <v>112</v>
      </c>
      <c r="C104" s="38" t="s">
        <v>115</v>
      </c>
      <c r="D104" s="39">
        <v>0</v>
      </c>
      <c r="E104" s="38"/>
      <c r="F104" s="36">
        <f t="shared" ref="F104" si="40">SUM(F105)</f>
        <v>0</v>
      </c>
      <c r="G104" s="36"/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9">
        <f t="shared" si="39"/>
        <v>0</v>
      </c>
    </row>
    <row r="105" spans="1:18" s="32" customFormat="1" ht="15" customHeight="1">
      <c r="A105" s="57"/>
      <c r="B105" s="57"/>
      <c r="C105" s="58"/>
      <c r="D105" s="58"/>
      <c r="E105" s="58"/>
      <c r="F105" s="36"/>
      <c r="G105" s="36"/>
      <c r="H105" s="36"/>
      <c r="I105" s="36"/>
      <c r="J105" s="36"/>
      <c r="K105" s="36"/>
      <c r="L105" s="36"/>
      <c r="M105" s="36"/>
      <c r="N105" s="36">
        <v>0</v>
      </c>
      <c r="O105" s="36">
        <v>0</v>
      </c>
      <c r="P105" s="36">
        <v>0</v>
      </c>
      <c r="Q105" s="36">
        <v>0</v>
      </c>
      <c r="R105" s="39">
        <f t="shared" si="39"/>
        <v>0</v>
      </c>
    </row>
    <row r="106" spans="1:18" s="32" customFormat="1" ht="15" customHeight="1">
      <c r="A106" s="57"/>
      <c r="B106" s="57"/>
      <c r="C106" s="58"/>
      <c r="D106" s="58"/>
      <c r="E106" s="58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9"/>
    </row>
    <row r="107" spans="1:18" s="32" customFormat="1" ht="15" customHeight="1">
      <c r="A107" s="57"/>
      <c r="B107" s="57"/>
      <c r="C107" s="58"/>
      <c r="D107" s="58"/>
      <c r="E107" s="58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9"/>
    </row>
    <row r="108" spans="1:18" s="32" customFormat="1" ht="12.75">
      <c r="A108" s="59">
        <v>4.3</v>
      </c>
      <c r="B108" s="29" t="s">
        <v>121</v>
      </c>
      <c r="C108" s="60"/>
      <c r="D108" s="36">
        <f t="shared" ref="D108:E108" si="41">SUM(D109:D110)</f>
        <v>0</v>
      </c>
      <c r="E108" s="36">
        <f t="shared" si="41"/>
        <v>0</v>
      </c>
      <c r="F108" s="36">
        <f t="shared" ref="F108" si="42">SUM(F109)</f>
        <v>0</v>
      </c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9">
        <f>F108+G108+H108+I108+J108+K108+N108+L108+M108+Q108</f>
        <v>0</v>
      </c>
    </row>
    <row r="109" spans="1:18" s="32" customFormat="1" ht="12.75">
      <c r="A109" s="57"/>
      <c r="B109" s="57" t="s">
        <v>116</v>
      </c>
      <c r="C109" s="58" t="s">
        <v>122</v>
      </c>
      <c r="D109" s="58"/>
      <c r="E109" s="58"/>
      <c r="F109" s="39">
        <v>0</v>
      </c>
      <c r="G109" s="39"/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/>
      <c r="P109" s="39"/>
      <c r="Q109" s="39"/>
      <c r="R109" s="39">
        <f>F109+G109+H109+I109+J109+K109+N109+L109+M109+Q109</f>
        <v>0</v>
      </c>
    </row>
    <row r="110" spans="1:18" s="32" customFormat="1" ht="15" customHeight="1">
      <c r="A110" s="57"/>
      <c r="B110" s="57"/>
      <c r="C110" s="58"/>
      <c r="D110" s="58"/>
      <c r="E110" s="58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</row>
    <row r="111" spans="1:18" s="5" customFormat="1" ht="18.75" customHeight="1">
      <c r="A111" s="61"/>
      <c r="B111" s="62"/>
      <c r="C111" s="63" t="s">
        <v>120</v>
      </c>
      <c r="D111" s="64">
        <f t="shared" ref="D111:R111" si="43">SUM(D9+D17+D28+D40+D52+D62+D74+D81+D87+D96+D102+D108)</f>
        <v>10200487294</v>
      </c>
      <c r="E111" s="64">
        <f t="shared" si="43"/>
        <v>0</v>
      </c>
      <c r="F111" s="64">
        <f t="shared" si="43"/>
        <v>975023121.79000008</v>
      </c>
      <c r="G111" s="64">
        <f t="shared" si="43"/>
        <v>1160944549.6800003</v>
      </c>
      <c r="H111" s="64">
        <f t="shared" si="43"/>
        <v>1203441463.1900001</v>
      </c>
      <c r="I111" s="64">
        <f t="shared" si="43"/>
        <v>1218309637.02</v>
      </c>
      <c r="J111" s="64">
        <f t="shared" si="43"/>
        <v>1174947236.7000003</v>
      </c>
      <c r="K111" s="64">
        <f t="shared" si="43"/>
        <v>1158204444.6471975</v>
      </c>
      <c r="L111" s="64">
        <f t="shared" si="43"/>
        <v>1165553912.02</v>
      </c>
      <c r="M111" s="64">
        <f t="shared" si="43"/>
        <v>1198444315.4749777</v>
      </c>
      <c r="N111" s="64">
        <f t="shared" si="43"/>
        <v>1233104932.44719</v>
      </c>
      <c r="O111" s="64">
        <f t="shared" si="43"/>
        <v>1191117731.5</v>
      </c>
      <c r="P111" s="64">
        <f t="shared" si="43"/>
        <v>1212868871.6559119</v>
      </c>
      <c r="Q111" s="64">
        <f t="shared" si="43"/>
        <v>2535974710.1284852</v>
      </c>
      <c r="R111" s="64">
        <f t="shared" si="43"/>
        <v>15427934926.253763</v>
      </c>
    </row>
    <row r="112" spans="1:18" s="5" customFormat="1">
      <c r="A112" s="3"/>
      <c r="B112" s="10"/>
      <c r="C112" s="2"/>
      <c r="D112" s="2"/>
      <c r="E112" s="2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8" s="5" customFormat="1">
      <c r="A113" s="3"/>
      <c r="B113" s="10"/>
      <c r="C113" s="2"/>
      <c r="D113" s="2"/>
      <c r="E113" s="2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11"/>
    </row>
    <row r="114" spans="1:18" s="5" customFormat="1">
      <c r="A114" s="3"/>
      <c r="B114" s="10"/>
      <c r="C114" s="2"/>
      <c r="D114" s="2"/>
      <c r="E114" s="2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8" s="5" customFormat="1">
      <c r="A115" s="3"/>
      <c r="B115" s="10"/>
      <c r="C115" s="2"/>
      <c r="D115" s="6"/>
      <c r="E115" s="2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11"/>
    </row>
    <row r="116" spans="1:18" s="5" customFormat="1">
      <c r="A116" s="3"/>
      <c r="B116" s="10"/>
      <c r="C116" s="2"/>
      <c r="D116" s="2"/>
      <c r="E116" s="2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7"/>
    </row>
    <row r="117" spans="1:18" s="5" customFormat="1">
      <c r="A117" s="3"/>
      <c r="B117" s="10"/>
      <c r="C117" s="2"/>
      <c r="D117" s="2"/>
      <c r="E117" s="2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7"/>
    </row>
    <row r="118" spans="1:18" s="5" customFormat="1" ht="14.25">
      <c r="A118" s="66"/>
      <c r="B118" s="66"/>
      <c r="C118" s="66"/>
      <c r="D118" s="20"/>
      <c r="E118" s="20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8" s="5" customFormat="1">
      <c r="A119" s="3"/>
      <c r="B119" s="10"/>
      <c r="C119" s="2"/>
      <c r="D119" s="2"/>
      <c r="E119" s="2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7"/>
    </row>
    <row r="120" spans="1:18" s="5" customFormat="1">
      <c r="A120" s="3"/>
      <c r="B120" s="10"/>
      <c r="C120" s="2"/>
      <c r="D120" s="2"/>
      <c r="E120" s="2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7"/>
    </row>
    <row r="121" spans="1:18" s="5" customFormat="1">
      <c r="A121" s="3"/>
      <c r="B121" s="10"/>
      <c r="C121" s="2"/>
      <c r="D121" s="2"/>
      <c r="E121" s="2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8" s="5" customFormat="1">
      <c r="A122" s="3"/>
      <c r="B122" s="10"/>
      <c r="C122" s="2"/>
      <c r="D122" s="2"/>
      <c r="E122" s="2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8" s="5" customFormat="1" ht="27.75" customHeight="1">
      <c r="A123" s="24" t="s">
        <v>142</v>
      </c>
      <c r="B123" s="10" t="s">
        <v>143</v>
      </c>
      <c r="C123" s="2"/>
      <c r="D123" s="2"/>
      <c r="E123" s="2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8" s="1" customFormat="1" ht="10.5" customHeight="1">
      <c r="B124" s="16"/>
      <c r="C124" s="17"/>
      <c r="D124" s="16"/>
      <c r="E124" s="18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8" s="1" customFormat="1" ht="15.2" customHeight="1">
      <c r="A125" s="25" t="s">
        <v>144</v>
      </c>
      <c r="B125" s="16" t="s">
        <v>145</v>
      </c>
      <c r="C125" s="17"/>
      <c r="D125" s="16"/>
      <c r="E125" s="18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1:18" s="1" customFormat="1" ht="15.2" customHeight="1">
      <c r="B126" s="16"/>
      <c r="C126" s="17"/>
      <c r="D126" s="16"/>
      <c r="E126" s="18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8" s="1" customFormat="1" ht="15.2" customHeight="1">
      <c r="A127" s="25" t="s">
        <v>146</v>
      </c>
      <c r="B127" s="16" t="s">
        <v>147</v>
      </c>
      <c r="C127" s="17"/>
      <c r="D127" s="16"/>
      <c r="E127" s="18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8" s="1" customFormat="1" ht="15.2" customHeight="1">
      <c r="B128" s="16" t="s">
        <v>148</v>
      </c>
      <c r="C128" s="17"/>
      <c r="D128" s="16"/>
      <c r="E128" s="18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2:17">
      <c r="B129" s="3"/>
      <c r="C129" s="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</sheetData>
  <mergeCells count="8">
    <mergeCell ref="A118:C118"/>
    <mergeCell ref="A3:R3"/>
    <mergeCell ref="A2:R2"/>
    <mergeCell ref="A4:R4"/>
    <mergeCell ref="R6:R7"/>
    <mergeCell ref="A6:C7"/>
    <mergeCell ref="D6:E6"/>
    <mergeCell ref="F6:Q6"/>
  </mergeCells>
  <pageMargins left="0.25" right="0" top="1" bottom="0.5" header="0.3" footer="0.3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workbookViewId="0">
      <selection activeCell="C6" sqref="C6"/>
    </sheetView>
  </sheetViews>
  <sheetFormatPr baseColWidth="10" defaultRowHeight="12.75"/>
  <sheetData>
    <row r="1" spans="1:3">
      <c r="A1" s="29" t="s">
        <v>131</v>
      </c>
      <c r="B1" s="29"/>
      <c r="C1" s="30"/>
    </row>
    <row r="2" spans="1:3">
      <c r="A2" s="33">
        <v>2.1</v>
      </c>
      <c r="B2" s="34" t="s">
        <v>0</v>
      </c>
      <c r="C2" s="35"/>
    </row>
    <row r="3" spans="1:3">
      <c r="A3" s="37"/>
      <c r="B3" s="37" t="s">
        <v>1</v>
      </c>
      <c r="C3" s="38" t="s">
        <v>2</v>
      </c>
    </row>
    <row r="4" spans="1:3">
      <c r="A4" s="37"/>
      <c r="B4" s="37" t="s">
        <v>3</v>
      </c>
      <c r="C4" s="38" t="s">
        <v>4</v>
      </c>
    </row>
    <row r="5" spans="1:3">
      <c r="A5" s="37"/>
      <c r="B5" s="37" t="s">
        <v>5</v>
      </c>
      <c r="C5" s="38" t="s">
        <v>6</v>
      </c>
    </row>
    <row r="6" spans="1:3">
      <c r="A6" s="37"/>
      <c r="B6" s="37" t="s">
        <v>7</v>
      </c>
      <c r="C6" s="38" t="s">
        <v>8</v>
      </c>
    </row>
    <row r="7" spans="1:3">
      <c r="A7" s="37"/>
      <c r="B7" s="37" t="s">
        <v>9</v>
      </c>
      <c r="C7" s="38" t="s">
        <v>10</v>
      </c>
    </row>
    <row r="8" spans="1:3" s="1" customFormat="1">
      <c r="A8" s="37"/>
      <c r="B8" s="37"/>
      <c r="C8" s="38"/>
    </row>
    <row r="9" spans="1:3">
      <c r="A9" s="40" t="s">
        <v>123</v>
      </c>
      <c r="B9" s="34" t="s">
        <v>11</v>
      </c>
      <c r="C9" s="35"/>
    </row>
    <row r="10" spans="1:3">
      <c r="A10" s="37"/>
      <c r="B10" s="37" t="s">
        <v>12</v>
      </c>
      <c r="C10" s="38" t="s">
        <v>13</v>
      </c>
    </row>
    <row r="11" spans="1:3">
      <c r="A11" s="37"/>
      <c r="B11" s="37" t="s">
        <v>14</v>
      </c>
      <c r="C11" s="38" t="s">
        <v>15</v>
      </c>
    </row>
    <row r="12" spans="1:3">
      <c r="A12" s="37"/>
      <c r="B12" s="37" t="s">
        <v>16</v>
      </c>
      <c r="C12" s="38" t="s">
        <v>17</v>
      </c>
    </row>
    <row r="13" spans="1:3">
      <c r="A13" s="37"/>
      <c r="B13" s="37" t="s">
        <v>18</v>
      </c>
      <c r="C13" s="38" t="s">
        <v>19</v>
      </c>
    </row>
    <row r="14" spans="1:3">
      <c r="A14" s="37"/>
      <c r="B14" s="37" t="s">
        <v>20</v>
      </c>
      <c r="C14" s="38" t="s">
        <v>21</v>
      </c>
    </row>
    <row r="15" spans="1:3">
      <c r="A15" s="37"/>
      <c r="B15" s="37" t="s">
        <v>22</v>
      </c>
      <c r="C15" s="38" t="s">
        <v>23</v>
      </c>
    </row>
    <row r="16" spans="1:3">
      <c r="A16" s="37"/>
      <c r="B16" s="37" t="s">
        <v>24</v>
      </c>
      <c r="C16" s="38" t="s">
        <v>135</v>
      </c>
    </row>
    <row r="17" spans="1:3">
      <c r="A17" s="37"/>
      <c r="B17" s="37" t="s">
        <v>25</v>
      </c>
      <c r="C17" s="38" t="s">
        <v>26</v>
      </c>
    </row>
    <row r="18" spans="1:3">
      <c r="A18" s="37"/>
      <c r="B18" s="37"/>
      <c r="C18" s="38"/>
    </row>
    <row r="19" spans="1:3">
      <c r="A19" s="40" t="s">
        <v>124</v>
      </c>
      <c r="B19" s="34" t="s">
        <v>27</v>
      </c>
      <c r="C19" s="35"/>
    </row>
    <row r="20" spans="1:3">
      <c r="A20" s="37"/>
      <c r="B20" s="37" t="s">
        <v>28</v>
      </c>
      <c r="C20" s="38" t="s">
        <v>29</v>
      </c>
    </row>
    <row r="21" spans="1:3">
      <c r="A21" s="37"/>
      <c r="B21" s="37" t="s">
        <v>30</v>
      </c>
      <c r="C21" s="38" t="s">
        <v>31</v>
      </c>
    </row>
    <row r="22" spans="1:3">
      <c r="A22" s="37"/>
      <c r="B22" s="37" t="s">
        <v>32</v>
      </c>
      <c r="C22" s="38" t="s">
        <v>33</v>
      </c>
    </row>
    <row r="23" spans="1:3">
      <c r="A23" s="37"/>
      <c r="B23" s="37" t="s">
        <v>34</v>
      </c>
      <c r="C23" s="38" t="s">
        <v>35</v>
      </c>
    </row>
    <row r="24" spans="1:3">
      <c r="A24" s="37"/>
      <c r="B24" s="37" t="s">
        <v>36</v>
      </c>
      <c r="C24" s="38" t="s">
        <v>133</v>
      </c>
    </row>
    <row r="25" spans="1:3">
      <c r="A25" s="37"/>
      <c r="B25" s="37" t="s">
        <v>37</v>
      </c>
      <c r="C25" s="38" t="s">
        <v>38</v>
      </c>
    </row>
    <row r="26" spans="1:3">
      <c r="A26" s="37"/>
      <c r="B26" s="37" t="s">
        <v>39</v>
      </c>
      <c r="C26" s="38" t="s">
        <v>136</v>
      </c>
    </row>
    <row r="27" spans="1:3">
      <c r="A27" s="37"/>
      <c r="B27" s="37" t="s">
        <v>40</v>
      </c>
      <c r="C27" s="38" t="s">
        <v>41</v>
      </c>
    </row>
    <row r="28" spans="1:3">
      <c r="A28" s="37"/>
      <c r="B28" s="37"/>
      <c r="C28" s="38"/>
    </row>
    <row r="29" spans="1:3">
      <c r="A29" s="40" t="s">
        <v>125</v>
      </c>
      <c r="B29" s="34" t="s">
        <v>42</v>
      </c>
      <c r="C29" s="35"/>
    </row>
    <row r="30" spans="1:3">
      <c r="A30" s="43"/>
      <c r="B30" s="43" t="s">
        <v>43</v>
      </c>
      <c r="C30" s="38" t="s">
        <v>44</v>
      </c>
    </row>
    <row r="31" spans="1:3">
      <c r="A31" s="43"/>
      <c r="B31" s="43" t="s">
        <v>45</v>
      </c>
      <c r="C31" s="38" t="s">
        <v>46</v>
      </c>
    </row>
    <row r="32" spans="1:3">
      <c r="A32" s="43"/>
      <c r="B32" s="43" t="s">
        <v>47</v>
      </c>
      <c r="C32" s="38" t="s">
        <v>48</v>
      </c>
    </row>
    <row r="33" spans="1:3">
      <c r="A33" s="43"/>
      <c r="B33" s="43" t="s">
        <v>49</v>
      </c>
      <c r="C33" s="38" t="s">
        <v>50</v>
      </c>
    </row>
    <row r="34" spans="1:3">
      <c r="A34" s="43"/>
      <c r="B34" s="43" t="s">
        <v>51</v>
      </c>
      <c r="C34" s="38" t="s">
        <v>52</v>
      </c>
    </row>
    <row r="35" spans="1:3">
      <c r="A35" s="43"/>
      <c r="B35" s="43" t="s">
        <v>53</v>
      </c>
      <c r="C35" s="38" t="s">
        <v>54</v>
      </c>
    </row>
    <row r="36" spans="1:3">
      <c r="A36" s="43"/>
      <c r="B36" s="43" t="s">
        <v>55</v>
      </c>
      <c r="C36" s="38" t="s">
        <v>56</v>
      </c>
    </row>
    <row r="37" spans="1:3">
      <c r="A37" s="43"/>
      <c r="B37" s="43"/>
      <c r="C37" s="38"/>
    </row>
    <row r="38" spans="1:3">
      <c r="A38" s="40" t="s">
        <v>126</v>
      </c>
      <c r="B38" s="34" t="s">
        <v>57</v>
      </c>
      <c r="C38" s="35"/>
    </row>
    <row r="39" spans="1:3">
      <c r="A39" s="43"/>
      <c r="B39" s="43" t="s">
        <v>58</v>
      </c>
      <c r="C39" s="38" t="s">
        <v>59</v>
      </c>
    </row>
    <row r="40" spans="1:3">
      <c r="A40" s="43"/>
      <c r="B40" s="43" t="s">
        <v>60</v>
      </c>
      <c r="C40" s="38" t="s">
        <v>61</v>
      </c>
    </row>
    <row r="41" spans="1:3">
      <c r="A41" s="43"/>
      <c r="B41" s="43" t="s">
        <v>62</v>
      </c>
      <c r="C41" s="38" t="s">
        <v>63</v>
      </c>
    </row>
    <row r="42" spans="1:3">
      <c r="A42" s="43"/>
      <c r="B42" s="43" t="s">
        <v>64</v>
      </c>
      <c r="C42" s="38" t="s">
        <v>65</v>
      </c>
    </row>
    <row r="43" spans="1:3">
      <c r="A43" s="43"/>
      <c r="B43" s="43" t="s">
        <v>66</v>
      </c>
      <c r="C43" s="38" t="s">
        <v>67</v>
      </c>
    </row>
    <row r="44" spans="1:3">
      <c r="A44" s="43"/>
      <c r="B44" s="43" t="s">
        <v>68</v>
      </c>
      <c r="C44" s="38" t="s">
        <v>69</v>
      </c>
    </row>
    <row r="45" spans="1:3">
      <c r="A45" s="43"/>
      <c r="B45" s="43"/>
      <c r="C45" s="38"/>
    </row>
    <row r="46" spans="1:3">
      <c r="A46" s="47" t="s">
        <v>127</v>
      </c>
      <c r="B46" s="9" t="s">
        <v>70</v>
      </c>
      <c r="C46" s="8"/>
    </row>
    <row r="47" spans="1:3">
      <c r="A47" s="43"/>
      <c r="B47" s="43" t="s">
        <v>71</v>
      </c>
      <c r="C47" s="38" t="s">
        <v>72</v>
      </c>
    </row>
    <row r="48" spans="1:3">
      <c r="A48" s="43"/>
      <c r="B48" s="43" t="s">
        <v>73</v>
      </c>
      <c r="C48" s="38" t="s">
        <v>74</v>
      </c>
    </row>
    <row r="49" spans="1:3">
      <c r="A49" s="43"/>
      <c r="B49" s="43" t="s">
        <v>75</v>
      </c>
      <c r="C49" s="38" t="s">
        <v>76</v>
      </c>
    </row>
    <row r="50" spans="1:3">
      <c r="A50" s="43"/>
      <c r="B50" s="43" t="s">
        <v>77</v>
      </c>
      <c r="C50" s="38" t="s">
        <v>78</v>
      </c>
    </row>
    <row r="51" spans="1:3">
      <c r="A51" s="43"/>
      <c r="B51" s="43" t="s">
        <v>79</v>
      </c>
      <c r="C51" s="38" t="s">
        <v>80</v>
      </c>
    </row>
    <row r="52" spans="1:3">
      <c r="A52" s="43"/>
      <c r="B52" s="43" t="s">
        <v>81</v>
      </c>
      <c r="C52" s="38" t="s">
        <v>82</v>
      </c>
    </row>
    <row r="53" spans="1:3">
      <c r="A53" s="43"/>
      <c r="B53" s="43" t="s">
        <v>137</v>
      </c>
      <c r="C53" s="38" t="s">
        <v>138</v>
      </c>
    </row>
    <row r="54" spans="1:3">
      <c r="A54" s="43"/>
      <c r="B54" s="43" t="s">
        <v>83</v>
      </c>
      <c r="C54" s="38" t="s">
        <v>134</v>
      </c>
    </row>
    <row r="55" spans="1:3">
      <c r="A55" s="43"/>
      <c r="B55" s="43" t="s">
        <v>84</v>
      </c>
      <c r="C55" s="38" t="s">
        <v>85</v>
      </c>
    </row>
    <row r="56" spans="1:3">
      <c r="A56" s="43"/>
      <c r="B56" s="43"/>
      <c r="C56" s="38"/>
    </row>
    <row r="57" spans="1:3">
      <c r="A57" s="48">
        <v>2.7</v>
      </c>
      <c r="B57" s="49" t="s">
        <v>86</v>
      </c>
      <c r="C57" s="50"/>
    </row>
    <row r="58" spans="1:3">
      <c r="A58" s="43"/>
      <c r="B58" s="43" t="s">
        <v>87</v>
      </c>
      <c r="C58" s="51" t="s">
        <v>88</v>
      </c>
    </row>
    <row r="59" spans="1:3">
      <c r="A59" s="43"/>
      <c r="B59" s="43" t="s">
        <v>89</v>
      </c>
      <c r="C59" s="51" t="s">
        <v>90</v>
      </c>
    </row>
    <row r="60" spans="1:3">
      <c r="A60" s="43"/>
      <c r="B60" s="43" t="s">
        <v>91</v>
      </c>
      <c r="C60" s="51" t="s">
        <v>92</v>
      </c>
    </row>
    <row r="61" spans="1:3">
      <c r="A61" s="43"/>
      <c r="B61" s="43"/>
      <c r="C61" s="51"/>
    </row>
    <row r="62" spans="1:3">
      <c r="A62" s="48" t="s">
        <v>129</v>
      </c>
      <c r="B62" s="9" t="s">
        <v>93</v>
      </c>
      <c r="C62" s="8"/>
    </row>
    <row r="63" spans="1:3">
      <c r="A63" s="43"/>
      <c r="B63" s="43" t="s">
        <v>94</v>
      </c>
      <c r="C63" s="51" t="s">
        <v>95</v>
      </c>
    </row>
    <row r="64" spans="1:3">
      <c r="A64" s="43"/>
      <c r="B64" s="43" t="s">
        <v>96</v>
      </c>
      <c r="C64" s="51" t="s">
        <v>97</v>
      </c>
    </row>
    <row r="65" spans="1:3">
      <c r="A65" s="43"/>
      <c r="B65" s="43"/>
      <c r="C65" s="51"/>
    </row>
    <row r="66" spans="1:3">
      <c r="A66" s="40" t="s">
        <v>130</v>
      </c>
      <c r="B66" s="34" t="s">
        <v>101</v>
      </c>
      <c r="C66" s="35"/>
    </row>
    <row r="67" spans="1:3">
      <c r="A67" s="43"/>
      <c r="B67" s="43" t="s">
        <v>102</v>
      </c>
      <c r="C67" s="38" t="s">
        <v>103</v>
      </c>
    </row>
    <row r="68" spans="1:3">
      <c r="A68" s="43"/>
      <c r="B68" s="43" t="s">
        <v>104</v>
      </c>
      <c r="C68" s="38" t="s">
        <v>105</v>
      </c>
    </row>
    <row r="69" spans="1:3">
      <c r="A69" s="43"/>
      <c r="B69" s="43" t="s">
        <v>106</v>
      </c>
      <c r="C69" s="38" t="s">
        <v>107</v>
      </c>
    </row>
    <row r="70" spans="1:3">
      <c r="A70" s="43"/>
      <c r="B70" s="43"/>
      <c r="C70" s="44"/>
    </row>
    <row r="71" spans="1:3">
      <c r="A71" s="53" t="s">
        <v>132</v>
      </c>
      <c r="B71" s="53"/>
      <c r="C71" s="44"/>
    </row>
    <row r="72" spans="1:3">
      <c r="A72" s="54">
        <v>4.0999999999999996</v>
      </c>
      <c r="B72" s="55" t="s">
        <v>110</v>
      </c>
      <c r="C72" s="46"/>
    </row>
    <row r="73" spans="1:3">
      <c r="A73" s="43"/>
      <c r="B73" s="43" t="s">
        <v>111</v>
      </c>
      <c r="C73" s="56" t="s">
        <v>114</v>
      </c>
    </row>
    <row r="74" spans="1:3">
      <c r="A74" s="43"/>
      <c r="B74" s="43" t="s">
        <v>112</v>
      </c>
      <c r="C74" s="56" t="s">
        <v>113</v>
      </c>
    </row>
    <row r="75" spans="1:3">
      <c r="A75" s="43"/>
      <c r="B75" s="43"/>
      <c r="C75" s="56"/>
    </row>
    <row r="76" spans="1:3">
      <c r="A76" s="47" t="s">
        <v>128</v>
      </c>
      <c r="B76" s="9" t="s">
        <v>98</v>
      </c>
      <c r="C76" s="8"/>
    </row>
    <row r="77" spans="1:3">
      <c r="A77" s="43"/>
      <c r="B77" s="43" t="s">
        <v>99</v>
      </c>
      <c r="C77" s="38" t="s">
        <v>100</v>
      </c>
    </row>
    <row r="78" spans="1:3">
      <c r="A78" s="43"/>
      <c r="B78" s="43" t="s">
        <v>112</v>
      </c>
      <c r="C78" s="38" t="s">
        <v>115</v>
      </c>
    </row>
    <row r="79" spans="1:3">
      <c r="A79" s="57"/>
      <c r="B79" s="57"/>
      <c r="C79" s="58"/>
    </row>
    <row r="80" spans="1:3">
      <c r="A80" s="59">
        <v>4.3</v>
      </c>
      <c r="B80" s="29" t="s">
        <v>121</v>
      </c>
      <c r="C80" s="60"/>
    </row>
    <row r="81" spans="1:3">
      <c r="A81" s="57"/>
      <c r="B81" s="57" t="s">
        <v>116</v>
      </c>
      <c r="C81" s="58" t="s">
        <v>122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2024-01-19T21:26:17Z</cp:lastPrinted>
  <dcterms:created xsi:type="dcterms:W3CDTF">2003-10-06T12:51:23Z</dcterms:created>
  <dcterms:modified xsi:type="dcterms:W3CDTF">2024-01-19T21:27:24Z</dcterms:modified>
</cp:coreProperties>
</file>