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2\Diciembre 2022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1'!$L$1:$L$116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Q100" i="11" l="1"/>
  <c r="P103" i="11" l="1"/>
  <c r="O100" i="11" l="1"/>
  <c r="O98" i="11"/>
  <c r="O96" i="11"/>
  <c r="O81" i="11"/>
  <c r="O77" i="11"/>
  <c r="O72" i="11"/>
  <c r="O61" i="11"/>
  <c r="O36" i="11"/>
  <c r="O26" i="11"/>
  <c r="O16" i="11"/>
  <c r="O9" i="11"/>
  <c r="O103" i="11" l="1"/>
  <c r="N100" i="11"/>
  <c r="N98" i="11"/>
  <c r="N97" i="11" s="1"/>
  <c r="N96" i="11" s="1"/>
  <c r="N81" i="11"/>
  <c r="N77" i="11"/>
  <c r="N72" i="11"/>
  <c r="N61" i="11"/>
  <c r="N36" i="11"/>
  <c r="N26" i="11"/>
  <c r="N16" i="11"/>
  <c r="N9" i="11"/>
  <c r="N103" i="11" l="1"/>
  <c r="M100" i="11"/>
  <c r="M98" i="11"/>
  <c r="M97" i="11"/>
  <c r="M96" i="11" s="1"/>
  <c r="M81" i="11"/>
  <c r="M77" i="11"/>
  <c r="M72" i="11"/>
  <c r="M61" i="11"/>
  <c r="M36" i="11"/>
  <c r="M26" i="11"/>
  <c r="M16" i="11"/>
  <c r="M9" i="11"/>
  <c r="M103" i="11" l="1"/>
  <c r="R101" i="11"/>
  <c r="R99" i="11"/>
  <c r="R89" i="11"/>
  <c r="R88" i="11"/>
  <c r="R87" i="11"/>
  <c r="R84" i="11"/>
  <c r="R83" i="11"/>
  <c r="R82" i="11"/>
  <c r="R79" i="11"/>
  <c r="R78" i="11"/>
  <c r="R75" i="11"/>
  <c r="R74" i="11"/>
  <c r="R73" i="11"/>
  <c r="R70" i="11"/>
  <c r="R69" i="11"/>
  <c r="R68" i="11"/>
  <c r="R67" i="11"/>
  <c r="R66" i="11"/>
  <c r="R65" i="11"/>
  <c r="R64" i="11"/>
  <c r="R63" i="11"/>
  <c r="R62" i="11"/>
  <c r="R59" i="11"/>
  <c r="R58" i="11"/>
  <c r="R57" i="11"/>
  <c r="R56" i="11"/>
  <c r="R55" i="11"/>
  <c r="R54" i="11"/>
  <c r="R53" i="11"/>
  <c r="R43" i="11"/>
  <c r="R42" i="11"/>
  <c r="R41" i="11"/>
  <c r="R40" i="11"/>
  <c r="R39" i="11"/>
  <c r="R38" i="11"/>
  <c r="R37" i="11"/>
  <c r="R34" i="11"/>
  <c r="R33" i="11"/>
  <c r="R32" i="11"/>
  <c r="R31" i="11"/>
  <c r="R30" i="11"/>
  <c r="R29" i="11"/>
  <c r="R28" i="11"/>
  <c r="R27" i="11"/>
  <c r="R24" i="11"/>
  <c r="R23" i="11"/>
  <c r="R22" i="11"/>
  <c r="R21" i="11"/>
  <c r="R20" i="11"/>
  <c r="R19" i="11"/>
  <c r="R18" i="11"/>
  <c r="R17" i="11"/>
  <c r="R14" i="11"/>
  <c r="R13" i="11"/>
  <c r="R12" i="11"/>
  <c r="R11" i="11"/>
  <c r="R10" i="11"/>
  <c r="Q96" i="11"/>
  <c r="Q77" i="11"/>
  <c r="Q72" i="11"/>
  <c r="Q61" i="11"/>
  <c r="Q36" i="11"/>
  <c r="Q26" i="11"/>
  <c r="Q16" i="11"/>
  <c r="Q9" i="11"/>
  <c r="Q103" i="11" l="1"/>
  <c r="K100" i="11"/>
  <c r="K98" i="11"/>
  <c r="K97" i="11"/>
  <c r="K96" i="11" s="1"/>
  <c r="K81" i="11"/>
  <c r="K77" i="11"/>
  <c r="K72" i="11"/>
  <c r="K61" i="11"/>
  <c r="K36" i="11"/>
  <c r="K26" i="11"/>
  <c r="K16" i="11"/>
  <c r="K9" i="11"/>
  <c r="K103" i="11" l="1"/>
  <c r="J100" i="11"/>
  <c r="J98" i="11"/>
  <c r="J97" i="11" s="1"/>
  <c r="J96" i="11" s="1"/>
  <c r="J81" i="11"/>
  <c r="J77" i="11"/>
  <c r="J72" i="11"/>
  <c r="J61" i="11"/>
  <c r="J36" i="11"/>
  <c r="J26" i="11"/>
  <c r="J16" i="11"/>
  <c r="J9" i="11"/>
  <c r="J103" i="11" l="1"/>
  <c r="I100" i="11"/>
  <c r="I98" i="11"/>
  <c r="I97" i="11" s="1"/>
  <c r="I96" i="11" s="1"/>
  <c r="I81" i="11"/>
  <c r="I77" i="11"/>
  <c r="I72" i="11"/>
  <c r="I61" i="11"/>
  <c r="I36" i="11"/>
  <c r="I26" i="11"/>
  <c r="I16" i="11"/>
  <c r="I9" i="11"/>
  <c r="I103" i="11" l="1"/>
  <c r="H100" i="11"/>
  <c r="H98" i="11"/>
  <c r="H97" i="11"/>
  <c r="H96" i="11" s="1"/>
  <c r="H81" i="11"/>
  <c r="H77" i="11"/>
  <c r="H72" i="11"/>
  <c r="H61" i="11"/>
  <c r="H36" i="11"/>
  <c r="H26" i="11"/>
  <c r="H16" i="11"/>
  <c r="H9" i="11"/>
  <c r="H103" i="11" l="1"/>
  <c r="G100" i="11"/>
  <c r="G98" i="11"/>
  <c r="G97" i="11" s="1"/>
  <c r="G96" i="11" s="1"/>
  <c r="G81" i="11"/>
  <c r="G77" i="11"/>
  <c r="G72" i="11"/>
  <c r="G61" i="11"/>
  <c r="G36" i="11"/>
  <c r="G26" i="11"/>
  <c r="G16" i="11"/>
  <c r="G9" i="11"/>
  <c r="G103" i="11" l="1"/>
  <c r="R77" i="11" l="1"/>
  <c r="R72" i="11"/>
  <c r="R16" i="11"/>
  <c r="R61" i="11"/>
  <c r="R36" i="11"/>
  <c r="R26" i="11"/>
  <c r="R9" i="11"/>
  <c r="F100" i="11"/>
  <c r="F98" i="11"/>
  <c r="F81" i="11"/>
  <c r="F77" i="11"/>
  <c r="F72" i="11"/>
  <c r="F61" i="11"/>
  <c r="F36" i="11"/>
  <c r="F26" i="11"/>
  <c r="F16" i="11"/>
  <c r="F9" i="11"/>
  <c r="F97" i="11" l="1"/>
  <c r="D96" i="11"/>
  <c r="F96" i="11" l="1"/>
  <c r="E100" i="11"/>
  <c r="D100" i="11"/>
  <c r="E96" i="11"/>
  <c r="E87" i="11"/>
  <c r="E81" i="11"/>
  <c r="E77" i="11"/>
  <c r="E72" i="11"/>
  <c r="E61" i="11"/>
  <c r="E53" i="11"/>
  <c r="E36" i="11"/>
  <c r="E26" i="11"/>
  <c r="E16" i="11"/>
  <c r="E9" i="11"/>
  <c r="D87" i="11"/>
  <c r="D81" i="11"/>
  <c r="D77" i="11"/>
  <c r="D72" i="11"/>
  <c r="D61" i="11"/>
  <c r="D53" i="11"/>
  <c r="D36" i="11"/>
  <c r="D26" i="11"/>
  <c r="D16" i="11"/>
  <c r="D9" i="11"/>
  <c r="F103" i="11" l="1"/>
  <c r="E103" i="11"/>
  <c r="D103" i="11"/>
  <c r="L81" i="11" l="1"/>
  <c r="R81" i="11" s="1"/>
  <c r="L26" i="11" l="1"/>
  <c r="L98" i="11" l="1"/>
  <c r="R98" i="11" s="1"/>
  <c r="L9" i="11"/>
  <c r="L97" i="11" l="1"/>
  <c r="R97" i="11" s="1"/>
  <c r="L100" i="11"/>
  <c r="R100" i="11" s="1"/>
  <c r="L96" i="11" l="1"/>
  <c r="R96" i="11" s="1"/>
  <c r="L77" i="11"/>
  <c r="L36" i="11"/>
  <c r="L16" i="11" l="1"/>
  <c r="L61" i="11"/>
  <c r="L72" i="11"/>
  <c r="L103" i="11" l="1"/>
  <c r="R103" i="11" l="1"/>
</calcChain>
</file>

<file path=xl/sharedStrings.xml><?xml version="1.0" encoding="utf-8"?>
<sst xmlns="http://schemas.openxmlformats.org/spreadsheetml/2006/main" count="163" uniqueCount="162">
  <si>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</si>
  <si>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</si>
  <si>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</si>
  <si>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</si>
  <si>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</si>
  <si>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</si>
  <si>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</si>
  <si>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</si>
  <si>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</si>
  <si>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</si>
  <si>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</si>
  <si>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</si>
  <si>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</si>
  <si>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</si>
  <si>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</si>
  <si>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</si>
  <si>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</si>
  <si>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</si>
  <si>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</si>
  <si>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</si>
  <si>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</si>
  <si>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</si>
  <si>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</si>
  <si>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</si>
  <si>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</si>
  <si>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</si>
  <si>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</si>
  <si>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</si>
  <si>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</si>
  <si>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</si>
  <si>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</si>
  <si>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</si>
  <si>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</si>
  <si>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</si>
  <si>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</si>
  <si>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</si>
  <si>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</si>
  <si>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</si>
  <si>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</si>
  <si>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</si>
  <si>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</si>
  <si>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</si>
  <si>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</si>
  <si>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</si>
  <si>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</si>
  <si>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</si>
  <si>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</si>
  <si>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</si>
  <si>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</si>
  <si>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</si>
  <si>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</si>
  <si>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</si>
  <si>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</si>
  <si>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</si>
  <si>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</si>
  <si>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</si>
  <si>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</si>
  <si>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</si>
  <si>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</si>
  <si>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</si>
  <si>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</si>
  <si>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</si>
  <si>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</si>
  <si>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</si>
  <si>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</si>
  <si>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</si>
  <si>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</si>
  <si>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</si>
  <si>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</si>
  <si>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</si>
  <si>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</si>
  <si>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</si>
  <si>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</si>
  <si>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</si>
  <si>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</si>
  <si>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</si>
  <si>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</si>
  <si>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</si>
  <si>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</si>
  <si>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</si>
  <si>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</si>
  <si>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</si>
  <si>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</si>
  <si>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</si>
  <si>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</si>
  <si>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</si>
  <si>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</si>
  <si>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</si>
  <si>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</si>
  <si>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</si>
  <si>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</si>
  <si>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</si>
  <si>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</si>
  <si>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</si>
  <si>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</si>
  <si>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</si>
  <si>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</si>
  <si>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</si>
  <si>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</si>
  <si>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</si>
  <si>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</si>
  <si>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</si>
  <si>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</si>
  <si>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</si>
  <si>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</si>
  <si>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</si>
  <si>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</si>
  <si>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</si>
  <si>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</si>
  <si>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</si>
  <si>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</si>
  <si>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</si>
  <si>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</si>
  <si>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</si>
  <si>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</si>
  <si>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</si>
  <si>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</si>
  <si>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</si>
  <si>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</si>
  <si>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</si>
  <si>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</si>
  <si>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</si>
  <si>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</si>
  <si>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</si>
  <si>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</si>
  <si>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</si>
  <si>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</si>
  <si>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</si>
  <si>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</si>
  <si>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</si>
  <si>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</si>
  <si>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</si>
  <si>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</si>
  <si>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</si>
  <si>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</si>
  <si>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</si>
  <si>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</si>
  <si>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</si>
  <si>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</si>
  <si>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</si>
  <si>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</si>
  <si>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</si>
  <si>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</si>
  <si>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</si>
  <si>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</si>
  <si>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</si>
  <si>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</si>
  <si>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</si>
  <si>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</si>
  <si>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</si>
  <si>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 xml:space="preserve">                 Ejecución Presupuestaria del Gasto 2022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</si>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</sst>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95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21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  <xf numFmtId="164" fontId="40" fillId="34" borderId="12" xfId="0" applyNumberFormat="1" applyFont="1" applyFill="1" applyBorder="1" applyAlignment="1">
      <alignment horizontal="center" vertical="center" wrapText="1"/>
    </xf>
    <xf numFmtId="164" fontId="40" fillId="34" borderId="11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twoCellAnchor editAs="oneCell">
    <xdr:from>
      <xdr:col>2</xdr:col>
      <xdr:colOff>539153</xdr:colOff>
      <xdr:row>103</xdr:row>
      <xdr:rowOff>80875</xdr:rowOff>
    </xdr:from>
    <xdr:to>
      <xdr:col>2</xdr:col>
      <xdr:colOff>2884459</xdr:colOff>
      <xdr:row>113</xdr:row>
      <xdr:rowOff>160738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950" y="19256677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1"/>
  <sheetViews>
    <sheetView tabSelected="1" zoomScale="106" zoomScaleNormal="106" workbookViewId="0">
      <selection activeCell="D105" sqref="D105"/>
    </sheetView>
  </sheetViews>
  <sheetFormatPr baseColWidth="10" defaultRowHeight="15"/>
  <cols>
    <col min="1" max="1" width="5.85546875" style="3" customWidth="1"/>
    <col min="2" max="2" width="5.42578125" style="10" customWidth="1"/>
    <col min="3" max="3" width="46.42578125" style="2" customWidth="1"/>
    <col min="4" max="4" width="14.140625" style="2" bestFit="1" customWidth="1"/>
    <col min="5" max="5" width="10" style="2" customWidth="1"/>
    <col min="6" max="6" width="12.42578125" style="2" customWidth="1"/>
    <col min="7" max="7" width="13.28515625" style="2" customWidth="1"/>
    <col min="8" max="8" width="13.140625" style="2" bestFit="1" customWidth="1"/>
    <col min="9" max="12" width="13.140625" style="6" bestFit="1" customWidth="1"/>
    <col min="13" max="13" width="12" style="6" bestFit="1" customWidth="1"/>
    <col min="14" max="15" width="13.140625" style="6" bestFit="1" customWidth="1"/>
    <col min="16" max="16" width="13.140625" style="6" customWidth="1"/>
    <col min="17" max="17" width="13.5703125" style="6" customWidth="1"/>
    <col min="18" max="18" width="14.140625" style="6" bestFit="1" customWidth="1"/>
  </cols>
  <sheetData>
    <row r="1" spans="1:18" s="1" customFormat="1" ht="12.75">
      <c r="A1" s="12"/>
      <c r="B1" s="13"/>
      <c r="C1" s="14"/>
      <c r="D1" s="14"/>
      <c r="E1" s="14"/>
      <c r="F1" s="14"/>
      <c r="G1" s="14"/>
      <c r="H1" s="14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s="1" customFormat="1" ht="27">
      <c r="A2" s="82" t="s">
        <v>118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</row>
    <row r="3" spans="1:18" s="1" customFormat="1" ht="25.5">
      <c r="A3" s="80" t="s">
        <v>119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</row>
    <row r="4" spans="1:18" s="4" customFormat="1" ht="27">
      <c r="A4" s="80" t="s">
        <v>150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</row>
    <row r="5" spans="1:18" s="1" customFormat="1" ht="27.75" customHeight="1">
      <c r="A5" s="21"/>
      <c r="B5" s="22"/>
      <c r="C5" s="22"/>
      <c r="D5" s="22"/>
      <c r="E5" s="22"/>
      <c r="F5" s="22"/>
      <c r="G5" s="22"/>
      <c r="H5" s="22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 s="26" customFormat="1" ht="14.25" customHeight="1">
      <c r="A6" s="86" t="s">
        <v>109</v>
      </c>
      <c r="B6" s="87"/>
      <c r="C6" s="87"/>
      <c r="D6" s="90" t="s">
        <v>141</v>
      </c>
      <c r="E6" s="91"/>
      <c r="F6" s="92" t="s">
        <v>149</v>
      </c>
      <c r="G6" s="93"/>
      <c r="H6" s="93"/>
      <c r="I6" s="93"/>
      <c r="J6" s="93"/>
      <c r="K6" s="93"/>
      <c r="L6" s="94"/>
      <c r="M6" s="74"/>
      <c r="N6" s="74"/>
      <c r="O6" s="74"/>
      <c r="P6" s="74"/>
      <c r="Q6" s="74"/>
      <c r="R6" s="84" t="s">
        <v>117</v>
      </c>
    </row>
    <row r="7" spans="1:18" s="26" customFormat="1" ht="13.5" customHeight="1">
      <c r="A7" s="88"/>
      <c r="B7" s="89"/>
      <c r="C7" s="89"/>
      <c r="D7" s="27" t="s">
        <v>140</v>
      </c>
      <c r="E7" s="27" t="s">
        <v>139</v>
      </c>
      <c r="F7" s="64" t="s">
        <v>108</v>
      </c>
      <c r="G7" s="67" t="s">
        <v>151</v>
      </c>
      <c r="H7" s="69" t="s">
        <v>152</v>
      </c>
      <c r="I7" s="70" t="s">
        <v>153</v>
      </c>
      <c r="J7" s="71" t="s">
        <v>154</v>
      </c>
      <c r="K7" s="72" t="s">
        <v>155</v>
      </c>
      <c r="L7" s="71" t="s">
        <v>156</v>
      </c>
      <c r="M7" s="75" t="s">
        <v>157</v>
      </c>
      <c r="N7" s="76" t="s">
        <v>158</v>
      </c>
      <c r="O7" s="77" t="s">
        <v>159</v>
      </c>
      <c r="P7" s="78" t="s">
        <v>160</v>
      </c>
      <c r="Q7" s="73" t="s">
        <v>161</v>
      </c>
      <c r="R7" s="85"/>
    </row>
    <row r="8" spans="1:18" s="31" customFormat="1" ht="22.5" customHeight="1">
      <c r="A8" s="28" t="s">
        <v>131</v>
      </c>
      <c r="B8" s="28"/>
      <c r="C8" s="29"/>
      <c r="D8" s="29"/>
      <c r="E8" s="29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18" s="31" customFormat="1" ht="12.75" customHeight="1">
      <c r="A9" s="32">
        <v>2.1</v>
      </c>
      <c r="B9" s="33" t="s">
        <v>0</v>
      </c>
      <c r="C9" s="34"/>
      <c r="D9" s="35">
        <f t="shared" ref="D9:R9" si="0">SUM(D10:D14)</f>
        <v>7738153463</v>
      </c>
      <c r="E9" s="35">
        <f t="shared" si="0"/>
        <v>0</v>
      </c>
      <c r="F9" s="35">
        <f t="shared" ref="F9" si="1">SUM(F10:F14)</f>
        <v>705945425.31999969</v>
      </c>
      <c r="G9" s="35">
        <f t="shared" ref="G9" si="2">SUM(G10:G14)</f>
        <v>773002444.5599997</v>
      </c>
      <c r="H9" s="35">
        <f t="shared" ref="H9" si="3">SUM(H10:H14)</f>
        <v>736121549.66000021</v>
      </c>
      <c r="I9" s="35">
        <f t="shared" ref="I9" si="4">SUM(I10:I14)</f>
        <v>781598107.45999992</v>
      </c>
      <c r="J9" s="35">
        <f t="shared" ref="J9" si="5">SUM(J10:J14)</f>
        <v>763150514.98000026</v>
      </c>
      <c r="K9" s="35">
        <f t="shared" ref="K9" si="6">SUM(K10:K14)</f>
        <v>736997944.99000001</v>
      </c>
      <c r="L9" s="35">
        <f t="shared" si="0"/>
        <v>744691439.55000007</v>
      </c>
      <c r="M9" s="35">
        <f t="shared" ref="M9:Q9" si="7">SUM(M10:M14)</f>
        <v>737949397.7299999</v>
      </c>
      <c r="N9" s="35">
        <f t="shared" ref="N9:O9" si="8">SUM(N10:N14)</f>
        <v>701554238.36000001</v>
      </c>
      <c r="O9" s="35">
        <f t="shared" si="8"/>
        <v>707487704.78000009</v>
      </c>
      <c r="P9" s="35">
        <v>711131312.79999995</v>
      </c>
      <c r="Q9" s="35">
        <f t="shared" si="7"/>
        <v>1378192938.3200002</v>
      </c>
      <c r="R9" s="35">
        <f t="shared" si="0"/>
        <v>9477823018.5099983</v>
      </c>
    </row>
    <row r="10" spans="1:18" s="31" customFormat="1" ht="12.75">
      <c r="A10" s="36"/>
      <c r="B10" s="36" t="s">
        <v>1</v>
      </c>
      <c r="C10" s="37" t="s">
        <v>2</v>
      </c>
      <c r="D10" s="38">
        <v>7441313847</v>
      </c>
      <c r="E10" s="37"/>
      <c r="F10" s="38">
        <v>662687599.52999973</v>
      </c>
      <c r="G10" s="38">
        <v>697575669.79999971</v>
      </c>
      <c r="H10" s="38">
        <v>690800285.28000021</v>
      </c>
      <c r="I10" s="38">
        <v>675016862.86000001</v>
      </c>
      <c r="J10" s="38">
        <v>686459452.63000011</v>
      </c>
      <c r="K10" s="38">
        <v>693282794.13</v>
      </c>
      <c r="L10" s="38">
        <v>699667698.93000007</v>
      </c>
      <c r="M10" s="38">
        <v>691770924.5</v>
      </c>
      <c r="N10" s="38">
        <v>659607394.38999999</v>
      </c>
      <c r="O10" s="38">
        <v>666021919.11000001</v>
      </c>
      <c r="P10" s="38">
        <v>669328199.21000004</v>
      </c>
      <c r="Q10" s="38">
        <v>1336653812.54</v>
      </c>
      <c r="R10" s="38">
        <f>SUM(F10:Q10)</f>
        <v>8828872612.9099998</v>
      </c>
    </row>
    <row r="11" spans="1:18" s="31" customFormat="1" ht="12.75">
      <c r="A11" s="36"/>
      <c r="B11" s="36" t="s">
        <v>3</v>
      </c>
      <c r="C11" s="37" t="s">
        <v>4</v>
      </c>
      <c r="D11" s="38">
        <v>281870261</v>
      </c>
      <c r="E11" s="37"/>
      <c r="F11" s="38">
        <v>42094572.24000001</v>
      </c>
      <c r="G11" s="38">
        <v>73434854.580000058</v>
      </c>
      <c r="H11" s="38">
        <v>43869807.640000015</v>
      </c>
      <c r="I11" s="38">
        <v>103703743.93000001</v>
      </c>
      <c r="J11" s="38">
        <v>74087111.160000041</v>
      </c>
      <c r="K11" s="38">
        <v>42494180.910000011</v>
      </c>
      <c r="L11" s="38">
        <v>43639240.850000016</v>
      </c>
      <c r="M11" s="38">
        <v>44462102.560000002</v>
      </c>
      <c r="N11" s="38">
        <v>40674239.780000001</v>
      </c>
      <c r="O11" s="38">
        <v>40302532.32</v>
      </c>
      <c r="P11" s="38">
        <v>40257949.039999999</v>
      </c>
      <c r="Q11" s="38">
        <v>40170626.130000003</v>
      </c>
      <c r="R11" s="38">
        <f t="shared" ref="R11:R14" si="9">SUM(F11:Q11)</f>
        <v>629190961.14000022</v>
      </c>
    </row>
    <row r="12" spans="1:18" s="31" customFormat="1" ht="12.75">
      <c r="A12" s="36"/>
      <c r="B12" s="36" t="s">
        <v>5</v>
      </c>
      <c r="C12" s="37" t="s">
        <v>6</v>
      </c>
      <c r="D12" s="38">
        <v>14969355</v>
      </c>
      <c r="E12" s="37"/>
      <c r="F12" s="38">
        <v>1163253.5499999998</v>
      </c>
      <c r="G12" s="38">
        <v>1991920.18</v>
      </c>
      <c r="H12" s="38">
        <v>1451456.7399999998</v>
      </c>
      <c r="I12" s="38">
        <v>2877500.67</v>
      </c>
      <c r="J12" s="38">
        <v>2603951.19</v>
      </c>
      <c r="K12" s="38">
        <v>1220969.95</v>
      </c>
      <c r="L12" s="38">
        <v>1384499.77</v>
      </c>
      <c r="M12" s="38">
        <v>1716370.67</v>
      </c>
      <c r="N12" s="38">
        <v>1272604.19</v>
      </c>
      <c r="O12" s="38">
        <v>1163253.3500000001</v>
      </c>
      <c r="P12" s="38">
        <v>1545164.55</v>
      </c>
      <c r="Q12" s="38">
        <v>1368499.65</v>
      </c>
      <c r="R12" s="38">
        <f t="shared" si="9"/>
        <v>19759444.459999997</v>
      </c>
    </row>
    <row r="13" spans="1:18" s="31" customFormat="1" ht="12.75">
      <c r="A13" s="36"/>
      <c r="B13" s="36" t="s">
        <v>7</v>
      </c>
      <c r="C13" s="37" t="s">
        <v>8</v>
      </c>
      <c r="D13" s="38">
        <v>0</v>
      </c>
      <c r="E13" s="37"/>
      <c r="F13" s="38">
        <v>0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f t="shared" si="9"/>
        <v>0</v>
      </c>
    </row>
    <row r="14" spans="1:18" s="31" customFormat="1" ht="12.75">
      <c r="A14" s="36"/>
      <c r="B14" s="36" t="s">
        <v>9</v>
      </c>
      <c r="C14" s="37" t="s">
        <v>10</v>
      </c>
      <c r="D14" s="38">
        <v>0</v>
      </c>
      <c r="E14" s="37"/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f t="shared" si="9"/>
        <v>0</v>
      </c>
    </row>
    <row r="15" spans="1:18" s="31" customFormat="1" ht="20.100000000000001" customHeight="1">
      <c r="A15" s="36"/>
      <c r="B15" s="36"/>
      <c r="C15" s="37"/>
      <c r="D15" s="37"/>
      <c r="E15" s="37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18" s="31" customFormat="1" ht="12.75">
      <c r="A16" s="39" t="s">
        <v>123</v>
      </c>
      <c r="B16" s="33" t="s">
        <v>11</v>
      </c>
      <c r="C16" s="34"/>
      <c r="D16" s="40">
        <f t="shared" ref="D16:R16" si="10">SUM(D17:D24)</f>
        <v>436236208</v>
      </c>
      <c r="E16" s="40">
        <f t="shared" si="10"/>
        <v>0</v>
      </c>
      <c r="F16" s="40">
        <f t="shared" ref="F16:K16" si="11">SUM(F17:F24)</f>
        <v>22306223.93</v>
      </c>
      <c r="G16" s="40">
        <f t="shared" si="11"/>
        <v>40658751.899999999</v>
      </c>
      <c r="H16" s="40">
        <f t="shared" si="11"/>
        <v>27539066.91</v>
      </c>
      <c r="I16" s="40">
        <f t="shared" si="11"/>
        <v>28262035.369999994</v>
      </c>
      <c r="J16" s="40">
        <f t="shared" si="11"/>
        <v>46275535.739999995</v>
      </c>
      <c r="K16" s="40">
        <f t="shared" si="11"/>
        <v>40256809.590000004</v>
      </c>
      <c r="L16" s="40">
        <f t="shared" si="10"/>
        <v>33863987.969999999</v>
      </c>
      <c r="M16" s="40">
        <f t="shared" ref="M16:Q16" si="12">SUM(M17:M24)</f>
        <v>25965766.240000002</v>
      </c>
      <c r="N16" s="40">
        <f t="shared" ref="N16:O16" si="13">SUM(N17:N24)</f>
        <v>87798470.470000014</v>
      </c>
      <c r="O16" s="40">
        <f t="shared" si="13"/>
        <v>64713599.039999999</v>
      </c>
      <c r="P16" s="40">
        <v>67734481.010000005</v>
      </c>
      <c r="Q16" s="40">
        <f t="shared" si="12"/>
        <v>54875815.480000004</v>
      </c>
      <c r="R16" s="40">
        <f t="shared" si="10"/>
        <v>540250543.64999998</v>
      </c>
    </row>
    <row r="17" spans="1:18" s="31" customFormat="1" ht="12.75">
      <c r="A17" s="36"/>
      <c r="B17" s="36" t="s">
        <v>12</v>
      </c>
      <c r="C17" s="37" t="s">
        <v>13</v>
      </c>
      <c r="D17" s="41">
        <v>208443071</v>
      </c>
      <c r="E17" s="37"/>
      <c r="F17" s="38">
        <v>18009657.560000002</v>
      </c>
      <c r="G17" s="38">
        <v>23790096.570000008</v>
      </c>
      <c r="H17" s="38">
        <v>18489992.029999997</v>
      </c>
      <c r="I17" s="38">
        <v>17341400.329999998</v>
      </c>
      <c r="J17" s="38">
        <v>26501004.859999999</v>
      </c>
      <c r="K17" s="38">
        <v>17451521.270000003</v>
      </c>
      <c r="L17" s="38">
        <v>23291612.950000003</v>
      </c>
      <c r="M17" s="38">
        <v>19694826.18</v>
      </c>
      <c r="N17" s="38">
        <v>26566790.109999999</v>
      </c>
      <c r="O17" s="38">
        <v>25585449.829999998</v>
      </c>
      <c r="P17" s="38">
        <v>36858608.280000001</v>
      </c>
      <c r="Q17" s="38">
        <v>29041687.760000002</v>
      </c>
      <c r="R17" s="38">
        <f t="shared" ref="R17:R24" si="14">SUM(F17:Q17)</f>
        <v>282622647.73000002</v>
      </c>
    </row>
    <row r="18" spans="1:18" s="31" customFormat="1" ht="12.75">
      <c r="A18" s="36"/>
      <c r="B18" s="36" t="s">
        <v>14</v>
      </c>
      <c r="C18" s="37" t="s">
        <v>15</v>
      </c>
      <c r="D18" s="41">
        <v>8631256</v>
      </c>
      <c r="E18" s="37"/>
      <c r="F18" s="38">
        <v>1854532.8199999998</v>
      </c>
      <c r="G18" s="38">
        <v>5102484.1899999995</v>
      </c>
      <c r="H18" s="38">
        <v>908218.52</v>
      </c>
      <c r="I18" s="38">
        <v>4315604.97</v>
      </c>
      <c r="J18" s="38">
        <v>4487697.25</v>
      </c>
      <c r="K18" s="38">
        <v>10584313.610000001</v>
      </c>
      <c r="L18" s="38">
        <v>1426797.72</v>
      </c>
      <c r="M18" s="38">
        <v>1287034.78</v>
      </c>
      <c r="N18" s="38">
        <v>68035.92</v>
      </c>
      <c r="O18" s="38">
        <v>3104938.84</v>
      </c>
      <c r="P18" s="38">
        <v>4835602.5999999996</v>
      </c>
      <c r="Q18" s="38">
        <v>1118398.69</v>
      </c>
      <c r="R18" s="38">
        <f t="shared" si="14"/>
        <v>39093659.909999996</v>
      </c>
    </row>
    <row r="19" spans="1:18" s="31" customFormat="1" ht="12.75">
      <c r="A19" s="36"/>
      <c r="B19" s="36" t="s">
        <v>16</v>
      </c>
      <c r="C19" s="37" t="s">
        <v>17</v>
      </c>
      <c r="D19" s="41">
        <v>55245579</v>
      </c>
      <c r="E19" s="37"/>
      <c r="F19" s="38">
        <v>299005.40000000002</v>
      </c>
      <c r="G19" s="38">
        <v>734670.04</v>
      </c>
      <c r="H19" s="38">
        <v>908385</v>
      </c>
      <c r="I19" s="38">
        <v>904973</v>
      </c>
      <c r="J19" s="38">
        <v>1238593.29</v>
      </c>
      <c r="K19" s="38">
        <v>1227406.31</v>
      </c>
      <c r="L19" s="38">
        <v>207095.45</v>
      </c>
      <c r="M19" s="38">
        <v>1054003</v>
      </c>
      <c r="N19" s="38">
        <v>48921624.020000003</v>
      </c>
      <c r="O19" s="38">
        <v>26666528.550000001</v>
      </c>
      <c r="P19" s="38">
        <v>15126175.130000001</v>
      </c>
      <c r="Q19" s="38">
        <v>14488876.449999999</v>
      </c>
      <c r="R19" s="38">
        <f t="shared" si="14"/>
        <v>111777335.64</v>
      </c>
    </row>
    <row r="20" spans="1:18" s="31" customFormat="1" ht="12.75">
      <c r="A20" s="36"/>
      <c r="B20" s="36" t="s">
        <v>18</v>
      </c>
      <c r="C20" s="37" t="s">
        <v>19</v>
      </c>
      <c r="D20" s="41">
        <v>8782108</v>
      </c>
      <c r="E20" s="37"/>
      <c r="F20" s="38">
        <v>7390</v>
      </c>
      <c r="G20" s="38">
        <v>274729.07999999996</v>
      </c>
      <c r="H20" s="38">
        <v>152728.37</v>
      </c>
      <c r="I20" s="38">
        <v>1176956.1499999999</v>
      </c>
      <c r="J20" s="38">
        <v>631564</v>
      </c>
      <c r="K20" s="38">
        <v>758458</v>
      </c>
      <c r="L20" s="38">
        <v>190643</v>
      </c>
      <c r="M20" s="38">
        <v>504481.89</v>
      </c>
      <c r="N20" s="38">
        <v>7007305</v>
      </c>
      <c r="O20" s="38">
        <v>4277627.17</v>
      </c>
      <c r="P20" s="38">
        <v>2363542.67</v>
      </c>
      <c r="Q20" s="38">
        <v>2408723.75</v>
      </c>
      <c r="R20" s="38">
        <f t="shared" si="14"/>
        <v>19754149.079999998</v>
      </c>
    </row>
    <row r="21" spans="1:18" s="31" customFormat="1" ht="12.75">
      <c r="A21" s="36"/>
      <c r="B21" s="36" t="s">
        <v>20</v>
      </c>
      <c r="C21" s="37" t="s">
        <v>21</v>
      </c>
      <c r="D21" s="41">
        <v>5229286</v>
      </c>
      <c r="E21" s="37"/>
      <c r="F21" s="38">
        <v>235200</v>
      </c>
      <c r="G21" s="38">
        <v>1893152.33</v>
      </c>
      <c r="H21" s="38">
        <v>244293.29000000004</v>
      </c>
      <c r="I21" s="38">
        <v>239066.06</v>
      </c>
      <c r="J21" s="38">
        <v>1230106.23</v>
      </c>
      <c r="K21" s="38">
        <v>2758465.01</v>
      </c>
      <c r="L21" s="38">
        <v>709641.13</v>
      </c>
      <c r="M21" s="38">
        <v>356458</v>
      </c>
      <c r="N21" s="38">
        <v>119640</v>
      </c>
      <c r="O21" s="38">
        <v>1836639.07</v>
      </c>
      <c r="P21" s="38">
        <v>1180870.6499999999</v>
      </c>
      <c r="Q21" s="38">
        <v>4241152.78</v>
      </c>
      <c r="R21" s="38">
        <f t="shared" si="14"/>
        <v>15044684.550000001</v>
      </c>
    </row>
    <row r="22" spans="1:18" s="31" customFormat="1" ht="12.75">
      <c r="A22" s="36"/>
      <c r="B22" s="36" t="s">
        <v>22</v>
      </c>
      <c r="C22" s="37" t="s">
        <v>23</v>
      </c>
      <c r="D22" s="41">
        <v>1279264</v>
      </c>
      <c r="E22" s="37"/>
      <c r="F22" s="38">
        <v>0</v>
      </c>
      <c r="G22" s="38">
        <v>0</v>
      </c>
      <c r="H22" s="38">
        <v>2133863.35</v>
      </c>
      <c r="I22" s="38">
        <v>23500</v>
      </c>
      <c r="J22" s="38">
        <v>0</v>
      </c>
      <c r="K22" s="38">
        <v>1595342.8599999999</v>
      </c>
      <c r="L22" s="38">
        <v>0</v>
      </c>
      <c r="M22" s="38">
        <v>278673.8</v>
      </c>
      <c r="N22" s="38">
        <v>2216398.61</v>
      </c>
      <c r="O22" s="38">
        <v>12626</v>
      </c>
      <c r="P22" s="38">
        <v>1524289.72</v>
      </c>
      <c r="Q22" s="38">
        <v>29359.5</v>
      </c>
      <c r="R22" s="38">
        <f t="shared" si="14"/>
        <v>7814053.8399999989</v>
      </c>
    </row>
    <row r="23" spans="1:18" s="31" customFormat="1" ht="12.75">
      <c r="A23" s="36"/>
      <c r="B23" s="36" t="s">
        <v>24</v>
      </c>
      <c r="C23" s="37" t="s">
        <v>135</v>
      </c>
      <c r="D23" s="41">
        <v>5537471</v>
      </c>
      <c r="E23" s="37"/>
      <c r="F23" s="38">
        <v>290659.75</v>
      </c>
      <c r="G23" s="38">
        <v>6088862.8199999994</v>
      </c>
      <c r="H23" s="38">
        <v>1784516.6900000002</v>
      </c>
      <c r="I23" s="38">
        <v>2576412.77</v>
      </c>
      <c r="J23" s="38">
        <v>8669648.1199999992</v>
      </c>
      <c r="K23" s="38">
        <v>2506193.34</v>
      </c>
      <c r="L23" s="38">
        <v>2438063.9899999998</v>
      </c>
      <c r="M23" s="38">
        <v>1036829.49</v>
      </c>
      <c r="N23" s="38">
        <v>672359.13</v>
      </c>
      <c r="O23" s="38">
        <v>999048.11</v>
      </c>
      <c r="P23" s="38">
        <v>2223097.52</v>
      </c>
      <c r="Q23" s="38">
        <v>372474</v>
      </c>
      <c r="R23" s="38">
        <f t="shared" si="14"/>
        <v>29658165.729999993</v>
      </c>
    </row>
    <row r="24" spans="1:18" s="31" customFormat="1" ht="12.75">
      <c r="A24" s="36"/>
      <c r="B24" s="36" t="s">
        <v>25</v>
      </c>
      <c r="C24" s="37" t="s">
        <v>26</v>
      </c>
      <c r="D24" s="41">
        <v>143088173</v>
      </c>
      <c r="E24" s="37"/>
      <c r="F24" s="38">
        <v>1609778.4</v>
      </c>
      <c r="G24" s="38">
        <v>2774756.8700000006</v>
      </c>
      <c r="H24" s="38">
        <v>2917069.66</v>
      </c>
      <c r="I24" s="38">
        <v>1684122.0899999999</v>
      </c>
      <c r="J24" s="38">
        <v>3516921.99</v>
      </c>
      <c r="K24" s="38">
        <v>3375109.1899999995</v>
      </c>
      <c r="L24" s="38">
        <v>5600133.7300000004</v>
      </c>
      <c r="M24" s="38">
        <v>1753459.1</v>
      </c>
      <c r="N24" s="38">
        <v>2226317.6800000002</v>
      </c>
      <c r="O24" s="38">
        <v>2230741.4700000002</v>
      </c>
      <c r="P24" s="38">
        <v>3622294.44</v>
      </c>
      <c r="Q24" s="38">
        <v>3175142.55</v>
      </c>
      <c r="R24" s="38">
        <f t="shared" si="14"/>
        <v>34485847.170000002</v>
      </c>
    </row>
    <row r="25" spans="1:18" s="31" customFormat="1" ht="20.100000000000001" customHeight="1">
      <c r="A25" s="36"/>
      <c r="B25" s="36"/>
      <c r="C25" s="37"/>
      <c r="D25" s="37"/>
      <c r="E25" s="37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</row>
    <row r="26" spans="1:18" s="31" customFormat="1" ht="15" customHeight="1">
      <c r="A26" s="39" t="s">
        <v>124</v>
      </c>
      <c r="B26" s="33" t="s">
        <v>27</v>
      </c>
      <c r="C26" s="34"/>
      <c r="D26" s="35">
        <f t="shared" ref="D26:L26" si="15">SUM(D27:D34)</f>
        <v>134846326</v>
      </c>
      <c r="E26" s="35">
        <f t="shared" si="15"/>
        <v>0</v>
      </c>
      <c r="F26" s="35">
        <f t="shared" ref="F26:K26" si="16">SUM(F27:F34)</f>
        <v>6764452.7700000005</v>
      </c>
      <c r="G26" s="35">
        <f t="shared" si="16"/>
        <v>28609918.820000004</v>
      </c>
      <c r="H26" s="35">
        <f t="shared" si="16"/>
        <v>17731260.859999999</v>
      </c>
      <c r="I26" s="35">
        <f t="shared" si="16"/>
        <v>15740908.26</v>
      </c>
      <c r="J26" s="35">
        <f t="shared" si="16"/>
        <v>20319512.160000004</v>
      </c>
      <c r="K26" s="35">
        <f t="shared" si="16"/>
        <v>18862883.399999999</v>
      </c>
      <c r="L26" s="35">
        <f t="shared" si="15"/>
        <v>12172175.050000001</v>
      </c>
      <c r="M26" s="35">
        <f t="shared" ref="M26:Q26" si="17">SUM(M27:M34)</f>
        <v>12112386.310000001</v>
      </c>
      <c r="N26" s="35">
        <f t="shared" ref="N26:O26" si="18">SUM(N27:N34)</f>
        <v>14635119.699999999</v>
      </c>
      <c r="O26" s="35">
        <f t="shared" si="18"/>
        <v>17313362.07</v>
      </c>
      <c r="P26" s="35">
        <v>20151933.349999998</v>
      </c>
      <c r="Q26" s="35">
        <f t="shared" si="17"/>
        <v>19549107.909999996</v>
      </c>
      <c r="R26" s="35">
        <f t="shared" ref="R26" si="19">SUM(R27:R34)</f>
        <v>203963020.66</v>
      </c>
    </row>
    <row r="27" spans="1:18" s="31" customFormat="1" ht="12.75">
      <c r="A27" s="36"/>
      <c r="B27" s="36" t="s">
        <v>28</v>
      </c>
      <c r="C27" s="37" t="s">
        <v>29</v>
      </c>
      <c r="D27" s="41">
        <v>42224795</v>
      </c>
      <c r="E27" s="37"/>
      <c r="F27" s="38">
        <v>810002.58000000007</v>
      </c>
      <c r="G27" s="38">
        <v>1436513.94</v>
      </c>
      <c r="H27" s="38">
        <v>1810203.9100000001</v>
      </c>
      <c r="I27" s="38">
        <v>1443660.29</v>
      </c>
      <c r="J27" s="38">
        <v>1150355.92</v>
      </c>
      <c r="K27" s="38">
        <v>1400331.67</v>
      </c>
      <c r="L27" s="38">
        <v>1134658.4499999997</v>
      </c>
      <c r="M27" s="38">
        <v>1595137.11</v>
      </c>
      <c r="N27" s="38">
        <v>718051.68</v>
      </c>
      <c r="O27" s="38">
        <v>1034700.59</v>
      </c>
      <c r="P27" s="38">
        <v>2106818.06</v>
      </c>
      <c r="Q27" s="38">
        <v>5349966.33</v>
      </c>
      <c r="R27" s="38">
        <f t="shared" ref="R27:R34" si="20">SUM(F27:Q27)</f>
        <v>19990400.530000001</v>
      </c>
    </row>
    <row r="28" spans="1:18" s="31" customFormat="1" ht="12.75">
      <c r="A28" s="36"/>
      <c r="B28" s="36" t="s">
        <v>30</v>
      </c>
      <c r="C28" s="37" t="s">
        <v>31</v>
      </c>
      <c r="D28" s="41">
        <v>3911306</v>
      </c>
      <c r="E28" s="37"/>
      <c r="F28" s="38">
        <v>219371.6</v>
      </c>
      <c r="G28" s="38">
        <v>838249.99</v>
      </c>
      <c r="H28" s="38">
        <v>693797.96000000008</v>
      </c>
      <c r="I28" s="38">
        <v>409676.39999999997</v>
      </c>
      <c r="J28" s="38">
        <v>375731.18999999994</v>
      </c>
      <c r="K28" s="38">
        <v>1078440.6200000001</v>
      </c>
      <c r="L28" s="38">
        <v>965703.59000000008</v>
      </c>
      <c r="M28" s="38">
        <v>247574.57</v>
      </c>
      <c r="N28" s="38">
        <v>1227008.01</v>
      </c>
      <c r="O28" s="38">
        <v>1292517.56</v>
      </c>
      <c r="P28" s="38">
        <v>515847.91</v>
      </c>
      <c r="Q28" s="38">
        <v>736895.5</v>
      </c>
      <c r="R28" s="38">
        <f t="shared" si="20"/>
        <v>8600814.9000000004</v>
      </c>
    </row>
    <row r="29" spans="1:18" s="31" customFormat="1" ht="12.75">
      <c r="A29" s="36"/>
      <c r="B29" s="36" t="s">
        <v>32</v>
      </c>
      <c r="C29" s="37" t="s">
        <v>33</v>
      </c>
      <c r="D29" s="41">
        <v>20228625</v>
      </c>
      <c r="E29" s="37"/>
      <c r="F29" s="38">
        <v>1952797.96</v>
      </c>
      <c r="G29" s="38">
        <v>7105754.9199999999</v>
      </c>
      <c r="H29" s="38">
        <v>1602088.3699999999</v>
      </c>
      <c r="I29" s="38">
        <v>1407943.52</v>
      </c>
      <c r="J29" s="38">
        <v>6527003.3100000005</v>
      </c>
      <c r="K29" s="38">
        <v>1827080.72</v>
      </c>
      <c r="L29" s="38">
        <v>3713019.0100000002</v>
      </c>
      <c r="M29" s="38">
        <v>1972218.7</v>
      </c>
      <c r="N29" s="38">
        <v>5050591.32</v>
      </c>
      <c r="O29" s="38">
        <v>4878188.49</v>
      </c>
      <c r="P29" s="38">
        <v>3930890.37</v>
      </c>
      <c r="Q29" s="38">
        <v>4288038.55</v>
      </c>
      <c r="R29" s="38">
        <f t="shared" si="20"/>
        <v>44255615.239999995</v>
      </c>
    </row>
    <row r="30" spans="1:18" s="31" customFormat="1" ht="12.75">
      <c r="A30" s="36"/>
      <c r="B30" s="36" t="s">
        <v>34</v>
      </c>
      <c r="C30" s="37" t="s">
        <v>35</v>
      </c>
      <c r="D30" s="41">
        <v>3333586</v>
      </c>
      <c r="E30" s="37"/>
      <c r="F30" s="38">
        <v>136890.38</v>
      </c>
      <c r="G30" s="38">
        <v>522662.31999999995</v>
      </c>
      <c r="H30" s="38">
        <v>309904.62</v>
      </c>
      <c r="I30" s="38">
        <v>1230190.22</v>
      </c>
      <c r="J30" s="38">
        <v>670959.33000000007</v>
      </c>
      <c r="K30" s="38">
        <v>196052.74000000002</v>
      </c>
      <c r="L30" s="38">
        <v>256377.34</v>
      </c>
      <c r="M30" s="38">
        <v>152628.09</v>
      </c>
      <c r="N30" s="38">
        <v>82010.62</v>
      </c>
      <c r="O30" s="38">
        <v>307577.39</v>
      </c>
      <c r="P30" s="38">
        <v>1101405.3899999999</v>
      </c>
      <c r="Q30" s="38">
        <v>513634.52</v>
      </c>
      <c r="R30" s="38">
        <f t="shared" si="20"/>
        <v>5480292.9600000009</v>
      </c>
    </row>
    <row r="31" spans="1:18" s="31" customFormat="1" ht="12.75">
      <c r="A31" s="36"/>
      <c r="B31" s="36" t="s">
        <v>36</v>
      </c>
      <c r="C31" s="37" t="s">
        <v>133</v>
      </c>
      <c r="D31" s="41">
        <v>3121133</v>
      </c>
      <c r="E31" s="37"/>
      <c r="F31" s="38">
        <v>65245.22</v>
      </c>
      <c r="G31" s="38">
        <v>789577.58</v>
      </c>
      <c r="H31" s="38">
        <v>497853.91000000003</v>
      </c>
      <c r="I31" s="38">
        <v>821816.79999999993</v>
      </c>
      <c r="J31" s="38">
        <v>334334.98</v>
      </c>
      <c r="K31" s="38">
        <v>849242.76</v>
      </c>
      <c r="L31" s="38">
        <v>217558.15</v>
      </c>
      <c r="M31" s="38">
        <v>153679.06</v>
      </c>
      <c r="N31" s="38">
        <v>133408.6</v>
      </c>
      <c r="O31" s="38">
        <v>1222451.93</v>
      </c>
      <c r="P31" s="38">
        <v>180771.85</v>
      </c>
      <c r="Q31" s="38">
        <v>125612.36</v>
      </c>
      <c r="R31" s="38">
        <f t="shared" si="20"/>
        <v>5391553.2000000002</v>
      </c>
    </row>
    <row r="32" spans="1:18" s="31" customFormat="1" ht="12.75">
      <c r="A32" s="36"/>
      <c r="B32" s="36" t="s">
        <v>37</v>
      </c>
      <c r="C32" s="37" t="s">
        <v>38</v>
      </c>
      <c r="D32" s="41">
        <v>9258052</v>
      </c>
      <c r="E32" s="37"/>
      <c r="F32" s="38">
        <v>2235665.42</v>
      </c>
      <c r="G32" s="38">
        <v>7927572.2300000023</v>
      </c>
      <c r="H32" s="38">
        <v>2277045.5499999998</v>
      </c>
      <c r="I32" s="38">
        <v>3307301.4699999997</v>
      </c>
      <c r="J32" s="38">
        <v>1888312.9500000002</v>
      </c>
      <c r="K32" s="38">
        <v>4431031.53</v>
      </c>
      <c r="L32" s="38">
        <v>901699.25</v>
      </c>
      <c r="M32" s="38">
        <v>1276148.53</v>
      </c>
      <c r="N32" s="38">
        <v>620286.84</v>
      </c>
      <c r="O32" s="38">
        <v>1144696.06</v>
      </c>
      <c r="P32" s="38">
        <v>1802068.78</v>
      </c>
      <c r="Q32" s="38">
        <v>1244288.7</v>
      </c>
      <c r="R32" s="38">
        <f t="shared" si="20"/>
        <v>29056117.310000002</v>
      </c>
    </row>
    <row r="33" spans="1:18" s="31" customFormat="1" ht="12.75">
      <c r="A33" s="36"/>
      <c r="B33" s="36" t="s">
        <v>39</v>
      </c>
      <c r="C33" s="37" t="s">
        <v>136</v>
      </c>
      <c r="D33" s="41">
        <v>25070308</v>
      </c>
      <c r="E33" s="37"/>
      <c r="F33" s="38">
        <v>946215</v>
      </c>
      <c r="G33" s="38">
        <v>5561961.8399999999</v>
      </c>
      <c r="H33" s="38">
        <v>7135091.9100000001</v>
      </c>
      <c r="I33" s="38">
        <v>4790200.9800000004</v>
      </c>
      <c r="J33" s="38">
        <v>6319411.3800000008</v>
      </c>
      <c r="K33" s="38">
        <v>6348193.9500000011</v>
      </c>
      <c r="L33" s="38">
        <v>4017080.4599999995</v>
      </c>
      <c r="M33" s="38">
        <v>5320297.3499999996</v>
      </c>
      <c r="N33" s="38">
        <v>5889243.1500000004</v>
      </c>
      <c r="O33" s="38">
        <v>4045763.68</v>
      </c>
      <c r="P33" s="38">
        <v>6947704.6799999997</v>
      </c>
      <c r="Q33" s="38">
        <v>4801739.57</v>
      </c>
      <c r="R33" s="38">
        <f t="shared" si="20"/>
        <v>62122903.950000003</v>
      </c>
    </row>
    <row r="34" spans="1:18" s="31" customFormat="1" ht="12.75">
      <c r="A34" s="36"/>
      <c r="B34" s="36" t="s">
        <v>40</v>
      </c>
      <c r="C34" s="37" t="s">
        <v>41</v>
      </c>
      <c r="D34" s="41">
        <v>27698521</v>
      </c>
      <c r="E34" s="37"/>
      <c r="F34" s="38">
        <v>398264.61</v>
      </c>
      <c r="G34" s="38">
        <v>4427626</v>
      </c>
      <c r="H34" s="38">
        <v>3405274.63</v>
      </c>
      <c r="I34" s="38">
        <v>2330118.5799999996</v>
      </c>
      <c r="J34" s="38">
        <v>3053403.0999999996</v>
      </c>
      <c r="K34" s="38">
        <v>2732509.41</v>
      </c>
      <c r="L34" s="38">
        <v>966078.8</v>
      </c>
      <c r="M34" s="38">
        <v>1394702.9</v>
      </c>
      <c r="N34" s="38">
        <v>914519.48</v>
      </c>
      <c r="O34" s="38">
        <v>3387466.37</v>
      </c>
      <c r="P34" s="38">
        <v>3566426.31</v>
      </c>
      <c r="Q34" s="38">
        <v>2488932.38</v>
      </c>
      <c r="R34" s="38">
        <f t="shared" si="20"/>
        <v>29065322.569999997</v>
      </c>
    </row>
    <row r="35" spans="1:18" s="31" customFormat="1" ht="20.100000000000001" customHeight="1">
      <c r="A35" s="36"/>
      <c r="B35" s="36"/>
      <c r="C35" s="37"/>
      <c r="D35" s="37"/>
      <c r="E35" s="37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</row>
    <row r="36" spans="1:18" s="31" customFormat="1" ht="17.25" customHeight="1">
      <c r="A36" s="39" t="s">
        <v>125</v>
      </c>
      <c r="B36" s="33" t="s">
        <v>42</v>
      </c>
      <c r="C36" s="34"/>
      <c r="D36" s="35">
        <f t="shared" ref="D36:R36" si="21">SUM(D37:D43)</f>
        <v>1928157556</v>
      </c>
      <c r="E36" s="35">
        <f t="shared" si="21"/>
        <v>0</v>
      </c>
      <c r="F36" s="35">
        <f t="shared" ref="F36:K36" si="22">SUM(F37:F43)</f>
        <v>194201495.01999995</v>
      </c>
      <c r="G36" s="35">
        <f t="shared" si="22"/>
        <v>194544344.94000003</v>
      </c>
      <c r="H36" s="35">
        <f t="shared" si="22"/>
        <v>194938653.96999997</v>
      </c>
      <c r="I36" s="35">
        <f t="shared" si="22"/>
        <v>194234396.50999996</v>
      </c>
      <c r="J36" s="35">
        <f t="shared" si="22"/>
        <v>195551284.33000007</v>
      </c>
      <c r="K36" s="35">
        <f t="shared" si="22"/>
        <v>199682027.4199999</v>
      </c>
      <c r="L36" s="35">
        <f t="shared" si="21"/>
        <v>192793516.75999999</v>
      </c>
      <c r="M36" s="35">
        <f t="shared" ref="M36:Q36" si="23">SUM(M37:M43)</f>
        <v>204456246.27000001</v>
      </c>
      <c r="N36" s="35">
        <f t="shared" ref="N36:O36" si="24">SUM(N37:N43)</f>
        <v>207727903.22999999</v>
      </c>
      <c r="O36" s="35">
        <f t="shared" si="24"/>
        <v>203996139.47999999</v>
      </c>
      <c r="P36" s="35">
        <v>216110304.88999999</v>
      </c>
      <c r="Q36" s="35">
        <f t="shared" si="23"/>
        <v>445504681.73000002</v>
      </c>
      <c r="R36" s="35">
        <f t="shared" si="21"/>
        <v>2643740994.5499997</v>
      </c>
    </row>
    <row r="37" spans="1:18" s="31" customFormat="1" ht="12.75">
      <c r="A37" s="42"/>
      <c r="B37" s="42" t="s">
        <v>43</v>
      </c>
      <c r="C37" s="37" t="s">
        <v>44</v>
      </c>
      <c r="D37" s="41">
        <v>1928157556</v>
      </c>
      <c r="E37" s="37"/>
      <c r="F37" s="38">
        <v>194201495.01999995</v>
      </c>
      <c r="G37" s="38">
        <v>194387184.94000003</v>
      </c>
      <c r="H37" s="38">
        <v>194938653.96999997</v>
      </c>
      <c r="I37" s="38">
        <v>193529546.50999996</v>
      </c>
      <c r="J37" s="38">
        <v>195257284.33000007</v>
      </c>
      <c r="K37" s="38">
        <v>199626485.08999988</v>
      </c>
      <c r="L37" s="38">
        <v>192793516.75999999</v>
      </c>
      <c r="M37" s="38">
        <v>204415046.27000001</v>
      </c>
      <c r="N37" s="38">
        <v>207727903.22999999</v>
      </c>
      <c r="O37" s="38">
        <v>203996139.47999999</v>
      </c>
      <c r="P37" s="38">
        <v>216085304.88999999</v>
      </c>
      <c r="Q37" s="38">
        <v>445476406.73000002</v>
      </c>
      <c r="R37" s="38">
        <f t="shared" ref="R37:R43" si="25">SUM(F37:Q37)</f>
        <v>2642434967.2199998</v>
      </c>
    </row>
    <row r="38" spans="1:18" s="31" customFormat="1" ht="12.75">
      <c r="A38" s="42"/>
      <c r="B38" s="42" t="s">
        <v>45</v>
      </c>
      <c r="C38" s="37" t="s">
        <v>46</v>
      </c>
      <c r="D38" s="38">
        <v>0</v>
      </c>
      <c r="E38" s="37"/>
      <c r="F38" s="38">
        <v>0</v>
      </c>
      <c r="G38" s="38">
        <v>25000</v>
      </c>
      <c r="H38" s="38">
        <v>0</v>
      </c>
      <c r="I38" s="38">
        <v>0</v>
      </c>
      <c r="J38" s="38">
        <v>25000</v>
      </c>
      <c r="K38" s="38">
        <v>0</v>
      </c>
      <c r="L38" s="38">
        <v>0</v>
      </c>
      <c r="M38" s="38">
        <v>25000</v>
      </c>
      <c r="N38" s="38">
        <v>0</v>
      </c>
      <c r="O38" s="38">
        <v>0</v>
      </c>
      <c r="P38" s="38">
        <v>25000</v>
      </c>
      <c r="Q38" s="38">
        <v>28275</v>
      </c>
      <c r="R38" s="38">
        <f t="shared" si="25"/>
        <v>128275</v>
      </c>
    </row>
    <row r="39" spans="1:18" s="31" customFormat="1" ht="12.75">
      <c r="A39" s="42"/>
      <c r="B39" s="42" t="s">
        <v>47</v>
      </c>
      <c r="C39" s="37" t="s">
        <v>48</v>
      </c>
      <c r="D39" s="38">
        <v>0</v>
      </c>
      <c r="E39" s="37"/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f t="shared" si="25"/>
        <v>0</v>
      </c>
    </row>
    <row r="40" spans="1:18" s="31" customFormat="1" ht="12.75">
      <c r="A40" s="42"/>
      <c r="B40" s="42" t="s">
        <v>49</v>
      </c>
      <c r="C40" s="37" t="s">
        <v>50</v>
      </c>
      <c r="D40" s="38">
        <v>0</v>
      </c>
      <c r="E40" s="37"/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f t="shared" si="25"/>
        <v>0</v>
      </c>
    </row>
    <row r="41" spans="1:18" s="31" customFormat="1" ht="12.75">
      <c r="A41" s="42"/>
      <c r="B41" s="42" t="s">
        <v>51</v>
      </c>
      <c r="C41" s="37" t="s">
        <v>52</v>
      </c>
      <c r="D41" s="38">
        <v>0</v>
      </c>
      <c r="E41" s="37"/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f t="shared" si="25"/>
        <v>0</v>
      </c>
    </row>
    <row r="42" spans="1:18" s="31" customFormat="1" ht="12.75">
      <c r="A42" s="42"/>
      <c r="B42" s="42" t="s">
        <v>53</v>
      </c>
      <c r="C42" s="37" t="s">
        <v>54</v>
      </c>
      <c r="D42" s="38">
        <v>0</v>
      </c>
      <c r="E42" s="37"/>
      <c r="F42" s="38">
        <v>0</v>
      </c>
      <c r="G42" s="38">
        <v>132160</v>
      </c>
      <c r="H42" s="38">
        <v>0</v>
      </c>
      <c r="I42" s="38">
        <v>704850</v>
      </c>
      <c r="J42" s="38">
        <v>269000</v>
      </c>
      <c r="K42" s="38">
        <v>55542.33</v>
      </c>
      <c r="L42" s="38">
        <v>0</v>
      </c>
      <c r="M42" s="38">
        <v>16200</v>
      </c>
      <c r="N42" s="38">
        <v>0</v>
      </c>
      <c r="O42" s="38">
        <v>0</v>
      </c>
      <c r="P42" s="38">
        <v>0</v>
      </c>
      <c r="Q42" s="38">
        <v>0</v>
      </c>
      <c r="R42" s="38">
        <f t="shared" si="25"/>
        <v>1177752.33</v>
      </c>
    </row>
    <row r="43" spans="1:18" s="31" customFormat="1" ht="12.75">
      <c r="A43" s="42"/>
      <c r="B43" s="42" t="s">
        <v>55</v>
      </c>
      <c r="C43" s="37" t="s">
        <v>56</v>
      </c>
      <c r="D43" s="38">
        <v>0</v>
      </c>
      <c r="E43" s="37"/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f t="shared" si="25"/>
        <v>0</v>
      </c>
    </row>
    <row r="44" spans="1:18" s="45" customFormat="1" ht="15" customHeight="1">
      <c r="A44" s="42"/>
      <c r="B44" s="42"/>
      <c r="C44" s="43"/>
      <c r="D44" s="43"/>
      <c r="E44" s="43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</row>
    <row r="45" spans="1:18" s="45" customFormat="1" ht="15" customHeight="1">
      <c r="A45" s="42"/>
      <c r="B45" s="42"/>
      <c r="C45" s="43"/>
      <c r="D45" s="43"/>
      <c r="E45" s="43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</row>
    <row r="46" spans="1:18" s="45" customFormat="1" ht="15" customHeight="1">
      <c r="A46" s="42"/>
      <c r="B46" s="42"/>
      <c r="C46" s="43"/>
      <c r="D46" s="43"/>
      <c r="E46" s="43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</row>
    <row r="47" spans="1:18" s="45" customFormat="1" ht="15" customHeight="1">
      <c r="A47" s="42"/>
      <c r="B47" s="42"/>
      <c r="C47" s="43"/>
      <c r="D47" s="43"/>
      <c r="E47" s="43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</row>
    <row r="48" spans="1:18" s="45" customFormat="1" ht="15" customHeight="1">
      <c r="A48" s="42"/>
      <c r="B48" s="42"/>
      <c r="C48" s="43"/>
      <c r="D48" s="43"/>
      <c r="E48" s="43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 spans="1:18" s="45" customFormat="1" ht="15" customHeight="1">
      <c r="A49" s="42"/>
      <c r="B49" s="42"/>
      <c r="C49" s="43"/>
      <c r="D49" s="43"/>
      <c r="E49" s="43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</row>
    <row r="50" spans="1:18" s="45" customFormat="1" ht="15" customHeight="1">
      <c r="A50" s="42"/>
      <c r="B50" s="42"/>
      <c r="C50" s="43"/>
      <c r="D50" s="43"/>
      <c r="E50" s="43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</row>
    <row r="51" spans="1:18" s="45" customFormat="1" ht="15" customHeight="1">
      <c r="A51" s="42"/>
      <c r="B51" s="42"/>
      <c r="C51" s="43"/>
      <c r="D51" s="43"/>
      <c r="E51" s="43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</row>
    <row r="52" spans="1:18" s="45" customFormat="1" ht="15" customHeight="1">
      <c r="A52" s="42"/>
      <c r="B52" s="42"/>
      <c r="C52" s="43"/>
      <c r="D52" s="43"/>
      <c r="E52" s="43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</row>
    <row r="53" spans="1:18" s="31" customFormat="1" ht="12.75" customHeight="1">
      <c r="A53" s="39" t="s">
        <v>126</v>
      </c>
      <c r="B53" s="33" t="s">
        <v>57</v>
      </c>
      <c r="C53" s="34"/>
      <c r="D53" s="35">
        <f t="shared" ref="D53:E53" si="26">SUM(D54:D60)</f>
        <v>0</v>
      </c>
      <c r="E53" s="35">
        <f t="shared" si="26"/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f t="shared" ref="R53:R59" si="27">SUM(F53:Q53)</f>
        <v>0</v>
      </c>
    </row>
    <row r="54" spans="1:18" s="31" customFormat="1" ht="12.75">
      <c r="A54" s="42"/>
      <c r="B54" s="42" t="s">
        <v>58</v>
      </c>
      <c r="C54" s="37" t="s">
        <v>59</v>
      </c>
      <c r="D54" s="38">
        <v>0</v>
      </c>
      <c r="E54" s="37"/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38">
        <v>0</v>
      </c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f t="shared" si="27"/>
        <v>0</v>
      </c>
    </row>
    <row r="55" spans="1:18" s="31" customFormat="1" ht="12.75">
      <c r="A55" s="42"/>
      <c r="B55" s="42" t="s">
        <v>60</v>
      </c>
      <c r="C55" s="37" t="s">
        <v>61</v>
      </c>
      <c r="D55" s="38">
        <v>0</v>
      </c>
      <c r="E55" s="37"/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f t="shared" si="27"/>
        <v>0</v>
      </c>
    </row>
    <row r="56" spans="1:18" s="31" customFormat="1" ht="12.75">
      <c r="A56" s="42"/>
      <c r="B56" s="42" t="s">
        <v>62</v>
      </c>
      <c r="C56" s="37" t="s">
        <v>63</v>
      </c>
      <c r="D56" s="38">
        <v>0</v>
      </c>
      <c r="E56" s="37"/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f t="shared" si="27"/>
        <v>0</v>
      </c>
    </row>
    <row r="57" spans="1:18" s="31" customFormat="1" ht="12.75">
      <c r="A57" s="42"/>
      <c r="B57" s="42" t="s">
        <v>64</v>
      </c>
      <c r="C57" s="37" t="s">
        <v>65</v>
      </c>
      <c r="D57" s="38">
        <v>0</v>
      </c>
      <c r="E57" s="37"/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>
        <v>0</v>
      </c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f t="shared" si="27"/>
        <v>0</v>
      </c>
    </row>
    <row r="58" spans="1:18" s="31" customFormat="1" ht="12.75">
      <c r="A58" s="42"/>
      <c r="B58" s="42" t="s">
        <v>66</v>
      </c>
      <c r="C58" s="37" t="s">
        <v>67</v>
      </c>
      <c r="D58" s="38">
        <v>0</v>
      </c>
      <c r="E58" s="37"/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>
        <v>0</v>
      </c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f t="shared" si="27"/>
        <v>0</v>
      </c>
    </row>
    <row r="59" spans="1:18" s="31" customFormat="1" ht="12.75">
      <c r="A59" s="42"/>
      <c r="B59" s="42" t="s">
        <v>68</v>
      </c>
      <c r="C59" s="37" t="s">
        <v>69</v>
      </c>
      <c r="D59" s="37"/>
      <c r="E59" s="37"/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>
        <v>0</v>
      </c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f t="shared" si="27"/>
        <v>0</v>
      </c>
    </row>
    <row r="60" spans="1:18" s="31" customFormat="1" ht="20.100000000000001" customHeight="1">
      <c r="A60" s="42"/>
      <c r="B60" s="42"/>
      <c r="C60" s="37"/>
      <c r="D60" s="37"/>
      <c r="E60" s="37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</row>
    <row r="61" spans="1:18" s="31" customFormat="1" ht="12.75" customHeight="1">
      <c r="A61" s="46" t="s">
        <v>127</v>
      </c>
      <c r="B61" s="9" t="s">
        <v>70</v>
      </c>
      <c r="C61" s="8"/>
      <c r="D61" s="35">
        <f t="shared" ref="D61:L61" si="28">SUM(D62:D70)</f>
        <v>114840987</v>
      </c>
      <c r="E61" s="35">
        <f t="shared" si="28"/>
        <v>0</v>
      </c>
      <c r="F61" s="35">
        <f t="shared" ref="F61:K61" si="29">SUM(F62:F70)</f>
        <v>3807336.7</v>
      </c>
      <c r="G61" s="35">
        <f t="shared" si="29"/>
        <v>7157524.879999999</v>
      </c>
      <c r="H61" s="35">
        <f t="shared" si="29"/>
        <v>22025547.98</v>
      </c>
      <c r="I61" s="35">
        <f t="shared" si="29"/>
        <v>15308117.609999999</v>
      </c>
      <c r="J61" s="35">
        <f t="shared" si="29"/>
        <v>25336536.440000005</v>
      </c>
      <c r="K61" s="35">
        <f t="shared" si="29"/>
        <v>26430281.069999997</v>
      </c>
      <c r="L61" s="35">
        <f t="shared" si="28"/>
        <v>6498142.6199999992</v>
      </c>
      <c r="M61" s="35">
        <f t="shared" ref="M61:Q61" si="30">SUM(M62:M70)</f>
        <v>2369093.61</v>
      </c>
      <c r="N61" s="35">
        <f t="shared" ref="N61:O61" si="31">SUM(N62:N70)</f>
        <v>4878434.68</v>
      </c>
      <c r="O61" s="35">
        <f t="shared" si="31"/>
        <v>4055105.0999999996</v>
      </c>
      <c r="P61" s="35">
        <v>3697280.13</v>
      </c>
      <c r="Q61" s="35">
        <f t="shared" si="30"/>
        <v>6338012.4100000001</v>
      </c>
      <c r="R61" s="35">
        <f t="shared" ref="R61" si="32">SUM(R62:R70)</f>
        <v>127901413.22999999</v>
      </c>
    </row>
    <row r="62" spans="1:18" s="31" customFormat="1" ht="12.75">
      <c r="A62" s="42"/>
      <c r="B62" s="42" t="s">
        <v>71</v>
      </c>
      <c r="C62" s="37" t="s">
        <v>72</v>
      </c>
      <c r="D62" s="41">
        <v>24445737</v>
      </c>
      <c r="E62" s="37"/>
      <c r="F62" s="38">
        <v>672943.21</v>
      </c>
      <c r="G62" s="38">
        <v>2519163.98</v>
      </c>
      <c r="H62" s="38">
        <v>7107260.2400000002</v>
      </c>
      <c r="I62" s="38">
        <v>3551457.92</v>
      </c>
      <c r="J62" s="38">
        <v>3740965.7300000004</v>
      </c>
      <c r="K62" s="38">
        <v>4803028.88</v>
      </c>
      <c r="L62" s="38">
        <v>2400657.86</v>
      </c>
      <c r="M62" s="38">
        <v>1207236.69</v>
      </c>
      <c r="N62" s="38">
        <v>676965.28</v>
      </c>
      <c r="O62" s="38">
        <v>1767985.1</v>
      </c>
      <c r="P62" s="38">
        <v>2373541.9</v>
      </c>
      <c r="Q62" s="38">
        <v>366508.51</v>
      </c>
      <c r="R62" s="38">
        <f t="shared" ref="R62:R70" si="33">SUM(F62:Q62)</f>
        <v>31187715.300000001</v>
      </c>
    </row>
    <row r="63" spans="1:18" s="31" customFormat="1" ht="12.75">
      <c r="A63" s="42"/>
      <c r="B63" s="42" t="s">
        <v>73</v>
      </c>
      <c r="C63" s="37" t="s">
        <v>74</v>
      </c>
      <c r="D63" s="41">
        <v>2409718</v>
      </c>
      <c r="E63" s="37"/>
      <c r="F63" s="38">
        <v>103401.78</v>
      </c>
      <c r="G63" s="38">
        <v>525859.24</v>
      </c>
      <c r="H63" s="38">
        <v>1070515.8199999998</v>
      </c>
      <c r="I63" s="38">
        <v>172408.59</v>
      </c>
      <c r="J63" s="38">
        <v>1848955.7000000002</v>
      </c>
      <c r="K63" s="38">
        <v>1377699.57</v>
      </c>
      <c r="L63" s="38">
        <v>900473.92</v>
      </c>
      <c r="M63" s="38">
        <v>197864</v>
      </c>
      <c r="N63" s="38">
        <v>42640</v>
      </c>
      <c r="O63" s="38">
        <v>1222081.2</v>
      </c>
      <c r="P63" s="38">
        <v>452689.85</v>
      </c>
      <c r="Q63" s="38">
        <v>699740</v>
      </c>
      <c r="R63" s="38">
        <f t="shared" si="33"/>
        <v>8614329.6699999999</v>
      </c>
    </row>
    <row r="64" spans="1:18" s="31" customFormat="1" ht="12.75">
      <c r="A64" s="42"/>
      <c r="B64" s="42" t="s">
        <v>75</v>
      </c>
      <c r="C64" s="37" t="s">
        <v>76</v>
      </c>
      <c r="D64" s="41">
        <v>8216925</v>
      </c>
      <c r="E64" s="37"/>
      <c r="F64" s="38">
        <v>1243526.8399999999</v>
      </c>
      <c r="G64" s="38">
        <v>2021705.31</v>
      </c>
      <c r="H64" s="38">
        <v>8138365.7200000007</v>
      </c>
      <c r="I64" s="38">
        <v>994444.77</v>
      </c>
      <c r="J64" s="38">
        <v>2152004.62</v>
      </c>
      <c r="K64" s="38">
        <v>11119880.67</v>
      </c>
      <c r="L64" s="38">
        <v>9959.32</v>
      </c>
      <c r="M64" s="38">
        <v>6385</v>
      </c>
      <c r="N64" s="38">
        <v>0</v>
      </c>
      <c r="O64" s="38">
        <v>637495.4</v>
      </c>
      <c r="P64" s="38">
        <v>0</v>
      </c>
      <c r="Q64" s="38">
        <v>15684.15</v>
      </c>
      <c r="R64" s="38">
        <f t="shared" si="33"/>
        <v>26339451.799999997</v>
      </c>
    </row>
    <row r="65" spans="1:18" s="31" customFormat="1" ht="12.75">
      <c r="A65" s="42"/>
      <c r="B65" s="42" t="s">
        <v>77</v>
      </c>
      <c r="C65" s="37" t="s">
        <v>78</v>
      </c>
      <c r="D65" s="41">
        <v>16915521</v>
      </c>
      <c r="E65" s="37"/>
      <c r="F65" s="38">
        <v>0</v>
      </c>
      <c r="G65" s="38">
        <v>102000</v>
      </c>
      <c r="H65" s="38">
        <v>102000</v>
      </c>
      <c r="I65" s="38">
        <v>2206285</v>
      </c>
      <c r="J65" s="38">
        <v>8816500</v>
      </c>
      <c r="K65" s="38">
        <v>972890</v>
      </c>
      <c r="L65" s="38">
        <v>0</v>
      </c>
      <c r="M65" s="38">
        <v>0</v>
      </c>
      <c r="N65" s="38">
        <v>0</v>
      </c>
      <c r="O65" s="38">
        <v>0</v>
      </c>
      <c r="P65" s="38">
        <v>0</v>
      </c>
      <c r="Q65" s="38">
        <v>0</v>
      </c>
      <c r="R65" s="38">
        <f t="shared" si="33"/>
        <v>12199675</v>
      </c>
    </row>
    <row r="66" spans="1:18" s="31" customFormat="1" ht="12.75">
      <c r="A66" s="42"/>
      <c r="B66" s="42" t="s">
        <v>79</v>
      </c>
      <c r="C66" s="37" t="s">
        <v>80</v>
      </c>
      <c r="D66" s="41">
        <v>20213456</v>
      </c>
      <c r="E66" s="37"/>
      <c r="F66" s="38">
        <v>1535214.87</v>
      </c>
      <c r="G66" s="38">
        <v>1034987.4199999999</v>
      </c>
      <c r="H66" s="38">
        <v>1024328.73</v>
      </c>
      <c r="I66" s="38">
        <v>5151574.32</v>
      </c>
      <c r="J66" s="38">
        <v>1515828.6900000002</v>
      </c>
      <c r="K66" s="38">
        <v>7191918.959999999</v>
      </c>
      <c r="L66" s="38">
        <v>838656.13</v>
      </c>
      <c r="M66" s="38">
        <v>828472.61</v>
      </c>
      <c r="N66" s="38">
        <v>14000</v>
      </c>
      <c r="O66" s="38">
        <v>180679.8</v>
      </c>
      <c r="P66" s="38">
        <v>871048.38</v>
      </c>
      <c r="Q66" s="38">
        <v>4538438.4400000004</v>
      </c>
      <c r="R66" s="38">
        <f t="shared" si="33"/>
        <v>24725148.349999998</v>
      </c>
    </row>
    <row r="67" spans="1:18" s="31" customFormat="1" ht="12.75">
      <c r="A67" s="42"/>
      <c r="B67" s="42" t="s">
        <v>81</v>
      </c>
      <c r="C67" s="37" t="s">
        <v>82</v>
      </c>
      <c r="D67" s="38"/>
      <c r="E67" s="37"/>
      <c r="F67" s="38">
        <v>0</v>
      </c>
      <c r="G67" s="38">
        <v>0</v>
      </c>
      <c r="H67" s="38">
        <v>0</v>
      </c>
      <c r="I67" s="38">
        <v>691386.07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7198</v>
      </c>
      <c r="R67" s="38">
        <f t="shared" si="33"/>
        <v>698584.07</v>
      </c>
    </row>
    <row r="68" spans="1:18" s="31" customFormat="1" ht="12.75">
      <c r="A68" s="42"/>
      <c r="B68" s="42" t="s">
        <v>137</v>
      </c>
      <c r="C68" s="37" t="s">
        <v>138</v>
      </c>
      <c r="D68" s="41">
        <v>8156554</v>
      </c>
      <c r="E68" s="37"/>
      <c r="F68" s="38">
        <v>0</v>
      </c>
      <c r="G68" s="38">
        <v>0</v>
      </c>
      <c r="H68" s="38">
        <v>0</v>
      </c>
      <c r="I68" s="38">
        <v>0</v>
      </c>
      <c r="J68" s="38"/>
      <c r="K68" s="38"/>
      <c r="L68" s="38"/>
      <c r="M68" s="38"/>
      <c r="N68" s="38"/>
      <c r="O68" s="38"/>
      <c r="P68" s="38">
        <v>0</v>
      </c>
      <c r="Q68" s="38">
        <v>0</v>
      </c>
      <c r="R68" s="38">
        <f t="shared" si="33"/>
        <v>0</v>
      </c>
    </row>
    <row r="69" spans="1:18" s="31" customFormat="1" ht="12.75">
      <c r="A69" s="42"/>
      <c r="B69" s="42" t="s">
        <v>83</v>
      </c>
      <c r="C69" s="37" t="s">
        <v>134</v>
      </c>
      <c r="D69" s="41">
        <v>34299423</v>
      </c>
      <c r="E69" s="37"/>
      <c r="F69" s="38">
        <v>0</v>
      </c>
      <c r="G69" s="38">
        <v>603884.34</v>
      </c>
      <c r="H69" s="38">
        <v>4266169.1399999997</v>
      </c>
      <c r="I69" s="38">
        <v>2249468.73</v>
      </c>
      <c r="J69" s="38">
        <v>4259963.55</v>
      </c>
      <c r="K69" s="38">
        <v>0</v>
      </c>
      <c r="L69" s="38">
        <v>10531.13</v>
      </c>
      <c r="M69" s="38">
        <v>8289.4699999999993</v>
      </c>
      <c r="N69" s="38">
        <v>4144829.4</v>
      </c>
      <c r="O69" s="38">
        <v>246863.6</v>
      </c>
      <c r="P69" s="38">
        <v>0</v>
      </c>
      <c r="Q69" s="38">
        <v>710443.31</v>
      </c>
      <c r="R69" s="38">
        <f t="shared" si="33"/>
        <v>16500442.67</v>
      </c>
    </row>
    <row r="70" spans="1:18" s="31" customFormat="1" ht="12.75">
      <c r="A70" s="42"/>
      <c r="B70" s="42" t="s">
        <v>84</v>
      </c>
      <c r="C70" s="37" t="s">
        <v>85</v>
      </c>
      <c r="D70" s="41">
        <v>183653</v>
      </c>
      <c r="E70" s="37"/>
      <c r="F70" s="38">
        <v>252250</v>
      </c>
      <c r="G70" s="38">
        <v>349924.58999999997</v>
      </c>
      <c r="H70" s="38">
        <v>316908.32999999996</v>
      </c>
      <c r="I70" s="38">
        <v>291092.20999999996</v>
      </c>
      <c r="J70" s="38">
        <v>3002318.1500000004</v>
      </c>
      <c r="K70" s="38">
        <v>964862.99</v>
      </c>
      <c r="L70" s="38">
        <v>2337864.2599999998</v>
      </c>
      <c r="M70" s="38">
        <v>120845.84</v>
      </c>
      <c r="N70" s="38">
        <v>0</v>
      </c>
      <c r="O70" s="38">
        <v>0</v>
      </c>
      <c r="P70" s="38">
        <v>0</v>
      </c>
      <c r="Q70" s="38">
        <v>0</v>
      </c>
      <c r="R70" s="38">
        <f t="shared" si="33"/>
        <v>7636066.3700000001</v>
      </c>
    </row>
    <row r="71" spans="1:18" s="31" customFormat="1" ht="20.100000000000001" customHeight="1">
      <c r="A71" s="42"/>
      <c r="B71" s="42"/>
      <c r="C71" s="37"/>
      <c r="D71" s="41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</row>
    <row r="72" spans="1:18" s="31" customFormat="1" ht="12.75" customHeight="1">
      <c r="A72" s="47">
        <v>2.7</v>
      </c>
      <c r="B72" s="48" t="s">
        <v>86</v>
      </c>
      <c r="C72" s="49"/>
      <c r="D72" s="35">
        <f t="shared" ref="D72:R72" si="34">SUM(D73:D75)</f>
        <v>32176300</v>
      </c>
      <c r="E72" s="35">
        <f t="shared" si="34"/>
        <v>0</v>
      </c>
      <c r="F72" s="35">
        <f t="shared" ref="F72:K72" si="35">SUM(F73:F75)</f>
        <v>4830755.46</v>
      </c>
      <c r="G72" s="35">
        <f t="shared" si="35"/>
        <v>12138717.850000001</v>
      </c>
      <c r="H72" s="35">
        <f t="shared" si="35"/>
        <v>19638248.93</v>
      </c>
      <c r="I72" s="35">
        <f t="shared" si="35"/>
        <v>3993568.07</v>
      </c>
      <c r="J72" s="35">
        <f t="shared" si="35"/>
        <v>9487968.1399999987</v>
      </c>
      <c r="K72" s="35">
        <f t="shared" si="35"/>
        <v>9665434.6899999995</v>
      </c>
      <c r="L72" s="35">
        <f t="shared" si="34"/>
        <v>18389387.859999999</v>
      </c>
      <c r="M72" s="35">
        <f t="shared" ref="M72:Q72" si="36">SUM(M73:M75)</f>
        <v>0</v>
      </c>
      <c r="N72" s="35">
        <f t="shared" ref="N72:O72" si="37">SUM(N73:N75)</f>
        <v>934816.36</v>
      </c>
      <c r="O72" s="35">
        <f t="shared" si="37"/>
        <v>451798.75</v>
      </c>
      <c r="P72" s="35">
        <v>744216.04</v>
      </c>
      <c r="Q72" s="35">
        <f t="shared" si="36"/>
        <v>707992.4</v>
      </c>
      <c r="R72" s="35">
        <f t="shared" si="34"/>
        <v>80982904.550000027</v>
      </c>
    </row>
    <row r="73" spans="1:18" s="31" customFormat="1" ht="12.75">
      <c r="A73" s="42"/>
      <c r="B73" s="42" t="s">
        <v>87</v>
      </c>
      <c r="C73" s="50" t="s">
        <v>88</v>
      </c>
      <c r="D73" s="51">
        <v>30638995</v>
      </c>
      <c r="E73" s="50"/>
      <c r="F73" s="38">
        <v>4464355.49</v>
      </c>
      <c r="G73" s="38">
        <v>12138717.850000001</v>
      </c>
      <c r="H73" s="38">
        <v>19638248.93</v>
      </c>
      <c r="I73" s="38">
        <v>3938488.09</v>
      </c>
      <c r="J73" s="38">
        <v>9487968.1399999987</v>
      </c>
      <c r="K73" s="38">
        <v>8784933.0999999996</v>
      </c>
      <c r="L73" s="38">
        <v>18389387.859999999</v>
      </c>
      <c r="M73" s="38">
        <v>0</v>
      </c>
      <c r="N73" s="38">
        <v>934816.36</v>
      </c>
      <c r="O73" s="38">
        <v>451798.75</v>
      </c>
      <c r="P73" s="38">
        <v>744216.04</v>
      </c>
      <c r="Q73" s="38">
        <v>707992.4</v>
      </c>
      <c r="R73" s="38">
        <f t="shared" ref="R73:R75" si="38">SUM(F73:Q73)</f>
        <v>79680923.01000002</v>
      </c>
    </row>
    <row r="74" spans="1:18" s="31" customFormat="1" ht="12.75">
      <c r="A74" s="42"/>
      <c r="B74" s="42" t="s">
        <v>89</v>
      </c>
      <c r="C74" s="50" t="s">
        <v>90</v>
      </c>
      <c r="D74" s="51">
        <v>1537305</v>
      </c>
      <c r="E74" s="50"/>
      <c r="F74" s="38">
        <v>366399.97</v>
      </c>
      <c r="G74" s="38">
        <v>0</v>
      </c>
      <c r="H74" s="38">
        <v>0</v>
      </c>
      <c r="I74" s="38">
        <v>55079.98</v>
      </c>
      <c r="J74" s="38">
        <v>0</v>
      </c>
      <c r="K74" s="38">
        <v>880501.59</v>
      </c>
      <c r="L74" s="38">
        <v>0</v>
      </c>
      <c r="M74" s="38">
        <v>0</v>
      </c>
      <c r="N74" s="38">
        <v>0</v>
      </c>
      <c r="O74" s="38">
        <v>0</v>
      </c>
      <c r="P74" s="38">
        <v>0</v>
      </c>
      <c r="Q74" s="38">
        <v>0</v>
      </c>
      <c r="R74" s="38">
        <f t="shared" si="38"/>
        <v>1301981.54</v>
      </c>
    </row>
    <row r="75" spans="1:18" s="31" customFormat="1" ht="12.75">
      <c r="A75" s="42"/>
      <c r="B75" s="42" t="s">
        <v>91</v>
      </c>
      <c r="C75" s="50" t="s">
        <v>92</v>
      </c>
      <c r="D75" s="38">
        <v>0</v>
      </c>
      <c r="E75" s="50"/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f t="shared" si="38"/>
        <v>0</v>
      </c>
    </row>
    <row r="76" spans="1:18" s="31" customFormat="1" ht="20.100000000000001" customHeight="1">
      <c r="A76" s="42"/>
      <c r="B76" s="42"/>
      <c r="C76" s="50"/>
      <c r="D76" s="50"/>
      <c r="E76" s="50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</row>
    <row r="77" spans="1:18" s="31" customFormat="1" ht="12.75" customHeight="1">
      <c r="A77" s="47" t="s">
        <v>129</v>
      </c>
      <c r="B77" s="9" t="s">
        <v>93</v>
      </c>
      <c r="C77" s="8"/>
      <c r="D77" s="35">
        <f t="shared" ref="D77:R77" si="39">SUM(D78:D79)</f>
        <v>147978</v>
      </c>
      <c r="E77" s="35">
        <f t="shared" si="39"/>
        <v>0</v>
      </c>
      <c r="F77" s="35">
        <f t="shared" ref="F77:K77" si="40">SUM(F78:F79)</f>
        <v>12000</v>
      </c>
      <c r="G77" s="35">
        <f t="shared" si="40"/>
        <v>12000</v>
      </c>
      <c r="H77" s="35">
        <f t="shared" si="40"/>
        <v>10500</v>
      </c>
      <c r="I77" s="35">
        <f t="shared" si="40"/>
        <v>9000</v>
      </c>
      <c r="J77" s="35">
        <f t="shared" si="40"/>
        <v>9000</v>
      </c>
      <c r="K77" s="35">
        <f t="shared" si="40"/>
        <v>9000</v>
      </c>
      <c r="L77" s="35">
        <f t="shared" si="39"/>
        <v>9000</v>
      </c>
      <c r="M77" s="35">
        <f t="shared" ref="M77:Q77" si="41">SUM(M78:M79)</f>
        <v>9000</v>
      </c>
      <c r="N77" s="35">
        <f t="shared" ref="N77:O77" si="42">SUM(N78:N79)</f>
        <v>9000</v>
      </c>
      <c r="O77" s="35">
        <f t="shared" si="42"/>
        <v>6000</v>
      </c>
      <c r="P77" s="35">
        <v>6000</v>
      </c>
      <c r="Q77" s="35">
        <f t="shared" si="41"/>
        <v>191908922.25999999</v>
      </c>
      <c r="R77" s="35">
        <f t="shared" si="39"/>
        <v>192009422.25999999</v>
      </c>
    </row>
    <row r="78" spans="1:18" s="31" customFormat="1" ht="12.75">
      <c r="A78" s="42"/>
      <c r="B78" s="42" t="s">
        <v>94</v>
      </c>
      <c r="C78" s="50" t="s">
        <v>95</v>
      </c>
      <c r="D78" s="51">
        <v>147978</v>
      </c>
      <c r="E78" s="50"/>
      <c r="F78" s="38">
        <v>12000</v>
      </c>
      <c r="G78" s="38">
        <v>12000</v>
      </c>
      <c r="H78" s="38">
        <v>10500</v>
      </c>
      <c r="I78" s="38">
        <v>9000</v>
      </c>
      <c r="J78" s="38">
        <v>9000</v>
      </c>
      <c r="K78" s="38">
        <v>9000</v>
      </c>
      <c r="L78" s="38">
        <v>9000</v>
      </c>
      <c r="M78" s="38">
        <v>9000</v>
      </c>
      <c r="N78" s="38">
        <v>9000</v>
      </c>
      <c r="O78" s="38">
        <v>6000</v>
      </c>
      <c r="P78" s="38">
        <v>6000</v>
      </c>
      <c r="Q78" s="38">
        <v>191908922.25999999</v>
      </c>
      <c r="R78" s="38">
        <f t="shared" ref="R78:R84" si="43">SUM(F78:Q78)</f>
        <v>192009422.25999999</v>
      </c>
    </row>
    <row r="79" spans="1:18" s="31" customFormat="1" ht="12.75">
      <c r="A79" s="42"/>
      <c r="B79" s="42" t="s">
        <v>96</v>
      </c>
      <c r="C79" s="50" t="s">
        <v>97</v>
      </c>
      <c r="D79" s="38">
        <v>0</v>
      </c>
      <c r="E79" s="50"/>
      <c r="F79" s="38">
        <v>0</v>
      </c>
      <c r="G79" s="38">
        <v>0</v>
      </c>
      <c r="H79" s="38">
        <v>0</v>
      </c>
      <c r="I79" s="38">
        <v>0</v>
      </c>
      <c r="J79" s="38">
        <v>0</v>
      </c>
      <c r="K79" s="38">
        <v>0</v>
      </c>
      <c r="L79" s="38">
        <v>0</v>
      </c>
      <c r="M79" s="38">
        <v>0</v>
      </c>
      <c r="N79" s="38">
        <v>0</v>
      </c>
      <c r="O79" s="38">
        <v>0</v>
      </c>
      <c r="P79" s="38">
        <v>0</v>
      </c>
      <c r="Q79" s="38"/>
      <c r="R79" s="38">
        <f t="shared" si="43"/>
        <v>0</v>
      </c>
    </row>
    <row r="80" spans="1:18" s="31" customFormat="1" ht="20.100000000000001" customHeight="1">
      <c r="A80" s="42"/>
      <c r="B80" s="42"/>
      <c r="C80" s="50"/>
      <c r="D80" s="50"/>
      <c r="E80" s="50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</row>
    <row r="81" spans="1:18" s="45" customFormat="1" ht="15" customHeight="1">
      <c r="A81" s="39" t="s">
        <v>130</v>
      </c>
      <c r="B81" s="33" t="s">
        <v>101</v>
      </c>
      <c r="C81" s="34"/>
      <c r="D81" s="35">
        <f t="shared" ref="D81:E81" si="44">SUM(D82:D83)</f>
        <v>0</v>
      </c>
      <c r="E81" s="35">
        <f t="shared" si="44"/>
        <v>0</v>
      </c>
      <c r="F81" s="35">
        <f t="shared" ref="F81:L81" si="45">SUM(F82:F83)</f>
        <v>0</v>
      </c>
      <c r="G81" s="35">
        <f t="shared" ref="G81:K81" si="46">SUM(G82:G83)</f>
        <v>0</v>
      </c>
      <c r="H81" s="35">
        <f t="shared" si="46"/>
        <v>0</v>
      </c>
      <c r="I81" s="35">
        <f t="shared" si="46"/>
        <v>0</v>
      </c>
      <c r="J81" s="35">
        <f t="shared" si="46"/>
        <v>0</v>
      </c>
      <c r="K81" s="35">
        <f t="shared" si="46"/>
        <v>0</v>
      </c>
      <c r="L81" s="35">
        <f t="shared" si="45"/>
        <v>0</v>
      </c>
      <c r="M81" s="35">
        <f t="shared" ref="M81" si="47">SUM(M82:M83)</f>
        <v>0</v>
      </c>
      <c r="N81" s="35">
        <f t="shared" ref="N81:O81" si="48">SUM(N82:N83)</f>
        <v>0</v>
      </c>
      <c r="O81" s="35">
        <f t="shared" si="48"/>
        <v>0</v>
      </c>
      <c r="P81" s="35">
        <v>0</v>
      </c>
      <c r="Q81" s="35">
        <v>0</v>
      </c>
      <c r="R81" s="38">
        <f t="shared" si="43"/>
        <v>0</v>
      </c>
    </row>
    <row r="82" spans="1:18" s="45" customFormat="1" ht="15" customHeight="1">
      <c r="A82" s="42"/>
      <c r="B82" s="42" t="s">
        <v>102</v>
      </c>
      <c r="C82" s="37" t="s">
        <v>103</v>
      </c>
      <c r="D82" s="41"/>
      <c r="E82" s="37"/>
      <c r="F82" s="38">
        <v>0</v>
      </c>
      <c r="G82" s="38">
        <v>0</v>
      </c>
      <c r="H82" s="38">
        <v>0</v>
      </c>
      <c r="I82" s="38">
        <v>0</v>
      </c>
      <c r="J82" s="38">
        <v>0</v>
      </c>
      <c r="K82" s="38">
        <v>0</v>
      </c>
      <c r="L82" s="38">
        <v>0</v>
      </c>
      <c r="M82" s="38">
        <v>0</v>
      </c>
      <c r="N82" s="38">
        <v>0</v>
      </c>
      <c r="O82" s="38">
        <v>0</v>
      </c>
      <c r="P82" s="38">
        <v>0</v>
      </c>
      <c r="Q82" s="38">
        <v>0</v>
      </c>
      <c r="R82" s="38">
        <f t="shared" si="43"/>
        <v>0</v>
      </c>
    </row>
    <row r="83" spans="1:18" s="45" customFormat="1" ht="15" customHeight="1">
      <c r="A83" s="42"/>
      <c r="B83" s="42" t="s">
        <v>104</v>
      </c>
      <c r="C83" s="37" t="s">
        <v>105</v>
      </c>
      <c r="D83" s="38">
        <v>0</v>
      </c>
      <c r="E83" s="37"/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f t="shared" si="43"/>
        <v>0</v>
      </c>
    </row>
    <row r="84" spans="1:18" s="45" customFormat="1" ht="15" customHeight="1">
      <c r="A84" s="42"/>
      <c r="B84" s="42" t="s">
        <v>106</v>
      </c>
      <c r="C84" s="37" t="s">
        <v>107</v>
      </c>
      <c r="D84" s="38">
        <v>0</v>
      </c>
      <c r="E84" s="37"/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f t="shared" si="43"/>
        <v>0</v>
      </c>
    </row>
    <row r="85" spans="1:18" s="45" customFormat="1" ht="20.100000000000001" customHeight="1">
      <c r="A85" s="42"/>
      <c r="B85" s="42"/>
      <c r="C85" s="43"/>
      <c r="D85" s="43"/>
      <c r="E85" s="43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38"/>
    </row>
    <row r="86" spans="1:18" s="45" customFormat="1" ht="12.75" customHeight="1">
      <c r="A86" s="52" t="s">
        <v>132</v>
      </c>
      <c r="B86" s="52"/>
      <c r="C86" s="43"/>
      <c r="D86" s="43"/>
      <c r="E86" s="43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38"/>
    </row>
    <row r="87" spans="1:18" s="45" customFormat="1" ht="15" customHeight="1">
      <c r="A87" s="53">
        <v>4.0999999999999996</v>
      </c>
      <c r="B87" s="54" t="s">
        <v>110</v>
      </c>
      <c r="D87" s="35">
        <f t="shared" ref="D87:E87" si="49">SUM(D88:D89)</f>
        <v>0</v>
      </c>
      <c r="E87" s="35">
        <f t="shared" si="49"/>
        <v>0</v>
      </c>
      <c r="F87" s="38">
        <v>0</v>
      </c>
      <c r="G87" s="38">
        <v>0</v>
      </c>
      <c r="H87" s="38">
        <v>0</v>
      </c>
      <c r="I87" s="38">
        <v>0</v>
      </c>
      <c r="J87" s="38">
        <v>0</v>
      </c>
      <c r="K87" s="38">
        <v>0</v>
      </c>
      <c r="L87" s="38">
        <v>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f t="shared" ref="R87:R89" si="50">SUM(F87:Q87)</f>
        <v>0</v>
      </c>
    </row>
    <row r="88" spans="1:18" s="45" customFormat="1" ht="15" customHeight="1">
      <c r="A88" s="42"/>
      <c r="B88" s="42" t="s">
        <v>111</v>
      </c>
      <c r="C88" s="55" t="s">
        <v>114</v>
      </c>
      <c r="D88" s="38">
        <v>0</v>
      </c>
      <c r="E88" s="55"/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f t="shared" si="50"/>
        <v>0</v>
      </c>
    </row>
    <row r="89" spans="1:18" s="45" customFormat="1" ht="15" customHeight="1">
      <c r="A89" s="42"/>
      <c r="B89" s="42" t="s">
        <v>112</v>
      </c>
      <c r="C89" s="55" t="s">
        <v>113</v>
      </c>
      <c r="D89" s="38">
        <v>0</v>
      </c>
      <c r="E89" s="55"/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0</v>
      </c>
      <c r="N89" s="38">
        <v>0</v>
      </c>
      <c r="O89" s="38">
        <v>0</v>
      </c>
      <c r="P89" s="38">
        <v>0</v>
      </c>
      <c r="Q89" s="38">
        <v>0</v>
      </c>
      <c r="R89" s="38">
        <f t="shared" si="50"/>
        <v>0</v>
      </c>
    </row>
    <row r="90" spans="1:18" s="45" customFormat="1" ht="15" customHeight="1">
      <c r="A90" s="42"/>
      <c r="B90" s="42"/>
      <c r="C90" s="55"/>
      <c r="D90" s="38"/>
      <c r="E90" s="55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</row>
    <row r="91" spans="1:18" s="45" customFormat="1" ht="15" customHeight="1">
      <c r="A91" s="42"/>
      <c r="B91" s="42"/>
      <c r="C91" s="55"/>
      <c r="D91" s="38"/>
      <c r="E91" s="55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</row>
    <row r="92" spans="1:18" s="45" customFormat="1" ht="15" customHeight="1">
      <c r="A92" s="42"/>
      <c r="B92" s="42"/>
      <c r="C92" s="55"/>
      <c r="D92" s="38"/>
      <c r="E92" s="55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</row>
    <row r="93" spans="1:18" s="45" customFormat="1" ht="15" customHeight="1">
      <c r="A93" s="42"/>
      <c r="B93" s="42"/>
      <c r="C93" s="55"/>
      <c r="D93" s="38"/>
      <c r="E93" s="55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</row>
    <row r="94" spans="1:18" s="45" customFormat="1" ht="15" customHeight="1">
      <c r="A94" s="42"/>
      <c r="B94" s="42"/>
      <c r="C94" s="55"/>
      <c r="D94" s="38"/>
      <c r="E94" s="55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</row>
    <row r="95" spans="1:18" s="45" customFormat="1" ht="15" customHeight="1">
      <c r="A95" s="42"/>
      <c r="B95" s="42"/>
      <c r="C95" s="55"/>
      <c r="D95" s="38"/>
      <c r="E95" s="55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</row>
    <row r="96" spans="1:18" s="31" customFormat="1" ht="12.75" customHeight="1">
      <c r="A96" s="46" t="s">
        <v>128</v>
      </c>
      <c r="B96" s="9" t="s">
        <v>98</v>
      </c>
      <c r="C96" s="8"/>
      <c r="D96" s="35">
        <f t="shared" ref="D96:E96" si="51">SUM(D97:D98)</f>
        <v>88508475</v>
      </c>
      <c r="E96" s="35">
        <f t="shared" si="51"/>
        <v>0</v>
      </c>
      <c r="F96" s="35">
        <f t="shared" ref="F96:L96" si="52">SUM(F97:F98)</f>
        <v>0</v>
      </c>
      <c r="G96" s="35">
        <f t="shared" ref="G96:K96" si="53">SUM(G97:G98)</f>
        <v>0</v>
      </c>
      <c r="H96" s="35">
        <f t="shared" si="53"/>
        <v>0</v>
      </c>
      <c r="I96" s="35">
        <f t="shared" si="53"/>
        <v>0</v>
      </c>
      <c r="J96" s="35">
        <f t="shared" si="53"/>
        <v>0</v>
      </c>
      <c r="K96" s="35">
        <f t="shared" si="53"/>
        <v>0</v>
      </c>
      <c r="L96" s="35">
        <f t="shared" si="52"/>
        <v>0</v>
      </c>
      <c r="M96" s="35">
        <f t="shared" ref="M96:Q96" si="54">SUM(M97:M98)</f>
        <v>0</v>
      </c>
      <c r="N96" s="35">
        <f t="shared" ref="N96:O96" si="55">SUM(N97:N98)</f>
        <v>0</v>
      </c>
      <c r="O96" s="35">
        <f t="shared" si="55"/>
        <v>21666666.66</v>
      </c>
      <c r="P96" s="35">
        <v>6666666.6600000001</v>
      </c>
      <c r="Q96" s="35">
        <f t="shared" si="54"/>
        <v>0</v>
      </c>
      <c r="R96" s="35">
        <f t="shared" ref="R96:R101" si="56">SUM(F96:Q96)</f>
        <v>28333333.32</v>
      </c>
    </row>
    <row r="97" spans="1:18" s="31" customFormat="1" ht="12.75">
      <c r="A97" s="42"/>
      <c r="B97" s="42" t="s">
        <v>99</v>
      </c>
      <c r="C97" s="37" t="s">
        <v>100</v>
      </c>
      <c r="D97" s="41">
        <v>88508475</v>
      </c>
      <c r="E97" s="37"/>
      <c r="F97" s="35">
        <f t="shared" ref="F97:O98" si="57">SUM(F98)</f>
        <v>0</v>
      </c>
      <c r="G97" s="35">
        <f t="shared" si="57"/>
        <v>0</v>
      </c>
      <c r="H97" s="35">
        <f t="shared" si="57"/>
        <v>0</v>
      </c>
      <c r="I97" s="35">
        <f t="shared" si="57"/>
        <v>0</v>
      </c>
      <c r="J97" s="35">
        <f t="shared" si="57"/>
        <v>0</v>
      </c>
      <c r="K97" s="35">
        <f t="shared" si="57"/>
        <v>0</v>
      </c>
      <c r="L97" s="35">
        <f t="shared" si="57"/>
        <v>0</v>
      </c>
      <c r="M97" s="35">
        <f t="shared" si="57"/>
        <v>0</v>
      </c>
      <c r="N97" s="35">
        <f t="shared" si="57"/>
        <v>0</v>
      </c>
      <c r="O97" s="38">
        <v>21666666.66</v>
      </c>
      <c r="P97" s="38">
        <v>6666666.6600000001</v>
      </c>
      <c r="Q97" s="38">
        <v>0</v>
      </c>
      <c r="R97" s="38">
        <f t="shared" si="56"/>
        <v>28333333.32</v>
      </c>
    </row>
    <row r="98" spans="1:18" s="45" customFormat="1" ht="15" customHeight="1">
      <c r="A98" s="42"/>
      <c r="B98" s="42" t="s">
        <v>112</v>
      </c>
      <c r="C98" s="37" t="s">
        <v>115</v>
      </c>
      <c r="D98" s="38">
        <v>0</v>
      </c>
      <c r="E98" s="37"/>
      <c r="F98" s="35">
        <f t="shared" si="57"/>
        <v>0</v>
      </c>
      <c r="G98" s="35">
        <f t="shared" si="57"/>
        <v>0</v>
      </c>
      <c r="H98" s="35">
        <f t="shared" si="57"/>
        <v>0</v>
      </c>
      <c r="I98" s="35">
        <f t="shared" si="57"/>
        <v>0</v>
      </c>
      <c r="J98" s="35">
        <f t="shared" si="57"/>
        <v>0</v>
      </c>
      <c r="K98" s="35">
        <f t="shared" si="57"/>
        <v>0</v>
      </c>
      <c r="L98" s="35">
        <f t="shared" si="57"/>
        <v>0</v>
      </c>
      <c r="M98" s="35">
        <f t="shared" si="57"/>
        <v>0</v>
      </c>
      <c r="N98" s="35">
        <f t="shared" si="57"/>
        <v>0</v>
      </c>
      <c r="O98" s="35">
        <f t="shared" si="57"/>
        <v>0</v>
      </c>
      <c r="P98" s="35">
        <v>0</v>
      </c>
      <c r="Q98" s="35"/>
      <c r="R98" s="38">
        <f t="shared" si="56"/>
        <v>0</v>
      </c>
    </row>
    <row r="99" spans="1:18" s="31" customFormat="1" ht="20.100000000000001" customHeight="1">
      <c r="A99" s="56"/>
      <c r="B99" s="56"/>
      <c r="C99" s="57"/>
      <c r="D99" s="57"/>
      <c r="E99" s="57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8">
        <f t="shared" si="56"/>
        <v>0</v>
      </c>
    </row>
    <row r="100" spans="1:18" s="31" customFormat="1" ht="12.75">
      <c r="A100" s="58">
        <v>4.3</v>
      </c>
      <c r="B100" s="28" t="s">
        <v>121</v>
      </c>
      <c r="C100" s="59"/>
      <c r="D100" s="35">
        <f t="shared" ref="D100:E100" si="58">SUM(D101:D102)</f>
        <v>0</v>
      </c>
      <c r="E100" s="35">
        <f t="shared" si="58"/>
        <v>0</v>
      </c>
      <c r="F100" s="35">
        <f t="shared" ref="F100:O100" si="59">SUM(F101)</f>
        <v>0</v>
      </c>
      <c r="G100" s="35">
        <f t="shared" si="59"/>
        <v>0</v>
      </c>
      <c r="H100" s="35">
        <f t="shared" si="59"/>
        <v>0</v>
      </c>
      <c r="I100" s="35">
        <f t="shared" si="59"/>
        <v>0</v>
      </c>
      <c r="J100" s="35">
        <f t="shared" si="59"/>
        <v>0</v>
      </c>
      <c r="K100" s="35">
        <f t="shared" si="59"/>
        <v>0</v>
      </c>
      <c r="L100" s="35">
        <f t="shared" si="59"/>
        <v>0</v>
      </c>
      <c r="M100" s="35">
        <f t="shared" si="59"/>
        <v>0</v>
      </c>
      <c r="N100" s="35">
        <f t="shared" si="59"/>
        <v>0</v>
      </c>
      <c r="O100" s="35">
        <f t="shared" si="59"/>
        <v>0</v>
      </c>
      <c r="P100" s="35">
        <v>0</v>
      </c>
      <c r="Q100" s="35">
        <f t="shared" ref="Q100" si="60">SUM(Q101:Q102)</f>
        <v>0</v>
      </c>
      <c r="R100" s="38">
        <f t="shared" si="56"/>
        <v>0</v>
      </c>
    </row>
    <row r="101" spans="1:18" s="31" customFormat="1" ht="12.75">
      <c r="A101" s="56"/>
      <c r="B101" s="56" t="s">
        <v>116</v>
      </c>
      <c r="C101" s="57" t="s">
        <v>122</v>
      </c>
      <c r="D101" s="57"/>
      <c r="E101" s="57"/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v>0</v>
      </c>
      <c r="N101" s="38">
        <v>0</v>
      </c>
      <c r="O101" s="38">
        <v>0</v>
      </c>
      <c r="P101" s="38">
        <v>0</v>
      </c>
      <c r="Q101" s="38">
        <v>0</v>
      </c>
      <c r="R101" s="38">
        <f t="shared" si="56"/>
        <v>0</v>
      </c>
    </row>
    <row r="102" spans="1:18" s="31" customFormat="1" ht="18" customHeight="1">
      <c r="A102" s="56"/>
      <c r="B102" s="56"/>
      <c r="C102" s="57"/>
      <c r="D102" s="57"/>
      <c r="E102" s="57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</row>
    <row r="103" spans="1:18" s="5" customFormat="1" ht="18.75" customHeight="1">
      <c r="A103" s="60"/>
      <c r="B103" s="61"/>
      <c r="C103" s="62" t="s">
        <v>120</v>
      </c>
      <c r="D103" s="63">
        <f t="shared" ref="D103:R103" si="61">SUM(D9+D16+D26+D36+D53+D61+D72+D77+D81+D87+D96+D100)</f>
        <v>10473067293</v>
      </c>
      <c r="E103" s="63">
        <f t="shared" si="61"/>
        <v>0</v>
      </c>
      <c r="F103" s="63">
        <f t="shared" si="61"/>
        <v>937867689.19999969</v>
      </c>
      <c r="G103" s="63">
        <f t="shared" si="61"/>
        <v>1056123702.9499998</v>
      </c>
      <c r="H103" s="63">
        <f t="shared" si="61"/>
        <v>1018004828.3100001</v>
      </c>
      <c r="I103" s="63">
        <f t="shared" si="61"/>
        <v>1039146133.28</v>
      </c>
      <c r="J103" s="63">
        <f t="shared" ref="J103:K103" si="62">SUM(J9+J16+J26+J36+J53+J61+J72+J77+J81+J87+J96+J100)</f>
        <v>1060130351.7900003</v>
      </c>
      <c r="K103" s="63">
        <f t="shared" si="62"/>
        <v>1031904381.16</v>
      </c>
      <c r="L103" s="63">
        <f t="shared" si="61"/>
        <v>1008417649.8100001</v>
      </c>
      <c r="M103" s="63">
        <f t="shared" ref="M103:Q103" si="63">SUM(M9+M16+M26+M36+M53+M61+M72+M77+M81+M87+M96+M100)</f>
        <v>982861890.15999985</v>
      </c>
      <c r="N103" s="63">
        <f t="shared" si="63"/>
        <v>1017537982.8000001</v>
      </c>
      <c r="O103" s="63">
        <f t="shared" ref="O103:P103" si="64">SUM(O9+O16+O26+O36+O53+O61+O72+O77+O81+O87+O96+O100)</f>
        <v>1019690375.8800001</v>
      </c>
      <c r="P103" s="63">
        <f t="shared" si="64"/>
        <v>1026242194.8799999</v>
      </c>
      <c r="Q103" s="63">
        <f t="shared" si="63"/>
        <v>2097077470.5100005</v>
      </c>
      <c r="R103" s="63">
        <f t="shared" si="61"/>
        <v>13295004650.729996</v>
      </c>
    </row>
    <row r="104" spans="1:18" s="5" customFormat="1">
      <c r="A104" s="3"/>
      <c r="B104" s="10"/>
      <c r="C104" s="2"/>
      <c r="D104" s="2"/>
      <c r="E104" s="2"/>
      <c r="F104" s="2"/>
      <c r="G104" s="2"/>
      <c r="H104" s="2"/>
      <c r="I104" s="6"/>
      <c r="J104" s="6"/>
      <c r="K104" s="6"/>
      <c r="L104" s="6"/>
      <c r="M104" s="6"/>
      <c r="N104" s="6"/>
      <c r="O104" s="6"/>
      <c r="P104" s="6"/>
      <c r="Q104" s="6"/>
    </row>
    <row r="105" spans="1:18" s="5" customFormat="1">
      <c r="A105" s="3"/>
      <c r="B105" s="10"/>
      <c r="C105" s="2"/>
      <c r="D105" s="2"/>
      <c r="E105" s="2"/>
      <c r="F105" s="2"/>
      <c r="G105" s="2"/>
      <c r="H105" s="2"/>
      <c r="I105" s="6"/>
      <c r="J105" s="6"/>
      <c r="K105" s="6"/>
      <c r="L105" s="6"/>
      <c r="M105" s="6"/>
      <c r="N105" s="6"/>
      <c r="O105" s="6"/>
      <c r="P105" s="6"/>
      <c r="Q105" s="6"/>
      <c r="R105" s="11"/>
    </row>
    <row r="106" spans="1:18" s="5" customFormat="1">
      <c r="A106" s="3"/>
      <c r="B106" s="10"/>
      <c r="C106" s="2"/>
      <c r="D106" s="2"/>
      <c r="E106" s="2"/>
      <c r="F106" s="2"/>
      <c r="G106" s="6"/>
      <c r="H106" s="2"/>
      <c r="I106" s="6"/>
      <c r="J106" s="6"/>
      <c r="K106" s="6"/>
      <c r="L106" s="6"/>
      <c r="M106" s="6"/>
      <c r="N106" s="6"/>
      <c r="O106" s="6"/>
      <c r="P106" s="6"/>
      <c r="Q106" s="6"/>
    </row>
    <row r="107" spans="1:18" s="5" customFormat="1">
      <c r="A107" s="3"/>
      <c r="B107" s="10"/>
      <c r="C107" s="2"/>
      <c r="D107" s="6"/>
      <c r="E107" s="2"/>
      <c r="F107" s="2"/>
      <c r="G107" s="2"/>
      <c r="H107" s="2"/>
      <c r="I107" s="6"/>
      <c r="J107" s="6"/>
      <c r="K107" s="6"/>
      <c r="L107" s="6"/>
      <c r="M107" s="6"/>
      <c r="N107" s="6"/>
      <c r="O107" s="6"/>
      <c r="P107" s="6"/>
      <c r="Q107" s="6"/>
      <c r="R107" s="11"/>
    </row>
    <row r="108" spans="1:18" s="5" customFormat="1">
      <c r="A108" s="3"/>
      <c r="B108" s="10"/>
      <c r="C108" s="2"/>
      <c r="D108" s="2"/>
      <c r="E108" s="2"/>
      <c r="F108" s="2"/>
      <c r="G108" s="2"/>
      <c r="H108" s="2"/>
      <c r="I108" s="6"/>
      <c r="J108" s="6"/>
      <c r="K108" s="6"/>
      <c r="L108" s="6"/>
      <c r="M108" s="6"/>
      <c r="N108" s="6"/>
      <c r="O108" s="6"/>
      <c r="P108" s="6"/>
      <c r="Q108" s="6"/>
      <c r="R108" s="7"/>
    </row>
    <row r="109" spans="1:18" s="5" customFormat="1">
      <c r="A109" s="3"/>
      <c r="B109" s="10"/>
      <c r="C109" s="2"/>
      <c r="D109" s="2"/>
      <c r="E109" s="2"/>
      <c r="F109" s="2"/>
      <c r="G109" s="2"/>
      <c r="H109" s="2"/>
      <c r="I109" s="6"/>
      <c r="J109" s="6"/>
      <c r="K109" s="6"/>
      <c r="L109" s="6"/>
      <c r="M109" s="6"/>
      <c r="N109" s="6"/>
      <c r="O109" s="6"/>
      <c r="P109" s="6"/>
      <c r="Q109" s="6"/>
      <c r="R109" s="7"/>
    </row>
    <row r="110" spans="1:18" s="5" customFormat="1" ht="14.25">
      <c r="A110" s="79"/>
      <c r="B110" s="79"/>
      <c r="C110" s="79"/>
      <c r="D110" s="20"/>
      <c r="E110" s="20"/>
      <c r="F110" s="65"/>
      <c r="G110" s="66"/>
      <c r="H110" s="68"/>
      <c r="I110" s="7"/>
      <c r="J110" s="7"/>
      <c r="K110" s="7"/>
      <c r="L110" s="7"/>
      <c r="M110" s="7"/>
      <c r="N110" s="7"/>
      <c r="O110" s="7"/>
      <c r="P110" s="7"/>
      <c r="Q110" s="7"/>
    </row>
    <row r="111" spans="1:18" s="5" customFormat="1">
      <c r="A111" s="3"/>
      <c r="B111" s="10"/>
      <c r="C111" s="2"/>
      <c r="D111" s="2"/>
      <c r="E111" s="2"/>
      <c r="F111" s="2"/>
      <c r="G111" s="2"/>
      <c r="H111" s="2"/>
      <c r="I111" s="6"/>
      <c r="J111" s="6"/>
      <c r="K111" s="6"/>
      <c r="L111" s="6"/>
      <c r="M111" s="6"/>
      <c r="N111" s="6"/>
      <c r="O111" s="6"/>
      <c r="P111" s="6"/>
      <c r="Q111" s="6"/>
      <c r="R111" s="7"/>
    </row>
    <row r="112" spans="1:18" s="5" customFormat="1">
      <c r="A112" s="3"/>
      <c r="B112" s="10"/>
      <c r="C112" s="2"/>
      <c r="D112" s="2"/>
      <c r="E112" s="2"/>
      <c r="F112" s="2"/>
      <c r="G112" s="2"/>
      <c r="H112" s="2"/>
      <c r="I112" s="6"/>
      <c r="J112" s="6"/>
      <c r="K112" s="6"/>
      <c r="L112" s="6"/>
      <c r="M112" s="6"/>
      <c r="N112" s="6"/>
      <c r="O112" s="6"/>
      <c r="P112" s="6"/>
      <c r="Q112" s="6"/>
      <c r="R112" s="7"/>
    </row>
    <row r="113" spans="1:17" s="5" customFormat="1">
      <c r="A113" s="3"/>
      <c r="B113" s="10"/>
      <c r="C113" s="2"/>
      <c r="D113" s="2"/>
      <c r="E113" s="2"/>
      <c r="F113" s="2"/>
      <c r="G113" s="2"/>
      <c r="H113" s="2"/>
      <c r="I113" s="6"/>
      <c r="J113" s="6"/>
      <c r="K113" s="6"/>
      <c r="L113" s="6"/>
      <c r="M113" s="6"/>
      <c r="N113" s="6"/>
      <c r="O113" s="6"/>
      <c r="P113" s="6"/>
      <c r="Q113" s="6"/>
    </row>
    <row r="114" spans="1:17" s="5" customFormat="1">
      <c r="A114" s="3"/>
      <c r="B114" s="10"/>
      <c r="C114" s="2"/>
      <c r="D114" s="2"/>
      <c r="E114" s="2"/>
      <c r="F114" s="2"/>
      <c r="G114" s="2"/>
      <c r="H114" s="2"/>
      <c r="I114" s="6"/>
      <c r="J114" s="6"/>
      <c r="K114" s="6"/>
      <c r="L114" s="6"/>
      <c r="M114" s="6"/>
      <c r="N114" s="6"/>
      <c r="O114" s="6"/>
      <c r="P114" s="6"/>
      <c r="Q114" s="6"/>
    </row>
    <row r="115" spans="1:17" s="5" customFormat="1">
      <c r="A115" s="24" t="s">
        <v>142</v>
      </c>
      <c r="B115" s="10" t="s">
        <v>143</v>
      </c>
      <c r="C115" s="2"/>
      <c r="D115" s="2"/>
      <c r="E115" s="2"/>
      <c r="F115" s="2"/>
      <c r="G115" s="2"/>
      <c r="H115" s="2"/>
      <c r="I115" s="6"/>
      <c r="J115" s="6"/>
      <c r="K115" s="6"/>
      <c r="L115" s="6"/>
      <c r="M115" s="6"/>
      <c r="N115" s="6"/>
      <c r="O115" s="6"/>
      <c r="P115" s="6"/>
      <c r="Q115" s="6"/>
    </row>
    <row r="116" spans="1:17" s="1" customFormat="1" ht="7.5" customHeight="1">
      <c r="B116" s="16"/>
      <c r="C116" s="17"/>
      <c r="D116" s="16"/>
      <c r="E116" s="18"/>
      <c r="F116" s="18"/>
      <c r="G116" s="18"/>
      <c r="H116" s="18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s="1" customFormat="1" ht="15" customHeight="1">
      <c r="A117" s="25" t="s">
        <v>144</v>
      </c>
      <c r="B117" s="16" t="s">
        <v>145</v>
      </c>
      <c r="C117" s="17"/>
      <c r="D117" s="16"/>
      <c r="E117" s="18"/>
      <c r="F117" s="18"/>
      <c r="G117" s="18"/>
      <c r="H117" s="18"/>
      <c r="I117" s="19"/>
      <c r="J117" s="19"/>
      <c r="K117" s="19"/>
      <c r="L117" s="19"/>
      <c r="M117" s="19"/>
      <c r="N117" s="19"/>
      <c r="O117" s="19"/>
      <c r="P117" s="19"/>
      <c r="Q117" s="19"/>
    </row>
    <row r="118" spans="1:17" s="1" customFormat="1" ht="6" customHeight="1">
      <c r="B118" s="16"/>
      <c r="C118" s="17"/>
      <c r="D118" s="16"/>
      <c r="E118" s="18"/>
      <c r="F118" s="18"/>
      <c r="G118" s="18"/>
      <c r="H118" s="18"/>
      <c r="I118" s="19"/>
      <c r="J118" s="19"/>
      <c r="K118" s="19"/>
      <c r="L118" s="19"/>
      <c r="M118" s="19"/>
      <c r="N118" s="19"/>
      <c r="O118" s="19"/>
      <c r="P118" s="19"/>
      <c r="Q118" s="19"/>
    </row>
    <row r="119" spans="1:17" s="1" customFormat="1" ht="15" customHeight="1">
      <c r="A119" s="25" t="s">
        <v>146</v>
      </c>
      <c r="B119" s="16" t="s">
        <v>147</v>
      </c>
      <c r="C119" s="17"/>
      <c r="D119" s="16"/>
      <c r="E119" s="18"/>
      <c r="F119" s="18"/>
      <c r="G119" s="18"/>
      <c r="H119" s="18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s="1" customFormat="1" ht="15" customHeight="1">
      <c r="B120" s="16" t="s">
        <v>148</v>
      </c>
      <c r="C120" s="17"/>
      <c r="D120" s="16"/>
      <c r="E120" s="18"/>
      <c r="F120" s="18"/>
      <c r="G120" s="18"/>
      <c r="H120" s="18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>
      <c r="B121" s="3"/>
      <c r="C121" s="10"/>
      <c r="I121" s="2"/>
      <c r="J121" s="2"/>
      <c r="K121" s="2"/>
      <c r="L121" s="2"/>
      <c r="M121" s="2"/>
      <c r="N121" s="2"/>
      <c r="O121" s="2"/>
      <c r="P121" s="2"/>
      <c r="Q121" s="2"/>
    </row>
  </sheetData>
  <autoFilter ref="L1:L116"/>
  <mergeCells count="8">
    <mergeCell ref="A110:C110"/>
    <mergeCell ref="A3:R3"/>
    <mergeCell ref="A2:R2"/>
    <mergeCell ref="A4:R4"/>
    <mergeCell ref="R6:R7"/>
    <mergeCell ref="A6:C7"/>
    <mergeCell ref="D6:E6"/>
    <mergeCell ref="F6:L6"/>
  </mergeCells>
  <pageMargins left="0.25" right="0" top="1" bottom="0.5" header="0.3" footer="0.3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2023-01-13T18:53:01Z</cp:lastPrinted>
  <dcterms:created xsi:type="dcterms:W3CDTF">2003-10-06T12:51:23Z</dcterms:created>
  <dcterms:modified xsi:type="dcterms:W3CDTF">2023-01-13T18:53:14Z</dcterms:modified>
</cp:coreProperties>
</file>