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RENCIA FINANCIERA 2025\"/>
    </mc:Choice>
  </mc:AlternateContent>
  <bookViews>
    <workbookView xWindow="0" yWindow="0" windowWidth="20490" windowHeight="7635"/>
  </bookViews>
  <sheets>
    <sheet name="Ingresos -Egresos Diciembre 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 l="1"/>
  <c r="D13" i="5" l="1"/>
  <c r="D36" i="5" l="1"/>
  <c r="D27" i="5" l="1"/>
  <c r="D15" i="5" l="1"/>
  <c r="D52" i="5" l="1"/>
  <c r="D39" i="5" l="1"/>
  <c r="D60" i="5" l="1"/>
  <c r="D66" i="5" s="1"/>
  <c r="D48" i="5" l="1"/>
  <c r="D54" i="5" l="1"/>
  <c r="D68" i="5" s="1"/>
  <c r="F62" i="5" s="1"/>
  <c r="F63" i="5" s="1"/>
  <c r="D22" i="5"/>
  <c r="D29" i="5" s="1"/>
  <c r="F50" i="5" l="1"/>
  <c r="F59" i="5"/>
  <c r="F58" i="5"/>
  <c r="F51" i="5"/>
  <c r="F46" i="5"/>
  <c r="F47" i="5"/>
  <c r="D41" i="5"/>
  <c r="F33" i="5" l="1"/>
  <c r="F34" i="5"/>
  <c r="F25" i="5"/>
  <c r="F24" i="5"/>
  <c r="F18" i="5"/>
  <c r="F20" i="5"/>
  <c r="F11" i="5"/>
  <c r="F12" i="5"/>
  <c r="F52" i="5"/>
  <c r="F19" i="5"/>
  <c r="F35" i="5"/>
  <c r="F21" i="5"/>
  <c r="F60" i="5"/>
  <c r="F66" i="5" s="1"/>
  <c r="F26" i="5"/>
  <c r="F17" i="5"/>
  <c r="F45" i="5"/>
  <c r="F48" i="5" s="1"/>
  <c r="F13" i="5"/>
  <c r="F14" i="5"/>
  <c r="F36" i="5" l="1"/>
  <c r="F39" i="5" s="1"/>
  <c r="F27" i="5"/>
  <c r="F15" i="5"/>
  <c r="F22" i="5"/>
  <c r="F54" i="5"/>
  <c r="F68" i="5" l="1"/>
  <c r="F29" i="5"/>
  <c r="F41" i="5" s="1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<sst xmlns="http://schemas.openxmlformats.org/spreadsheetml/2006/main" count="54" uniqueCount="53">
  <si>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</si>
  <si>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</si>
  <si>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</si>
  <si>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</si>
  <si>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</si>
  <si>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</si>
  <si>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</si>
  <si>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</si>
  <si>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</si>
  <si>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</si>
  <si>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</si>
  <si>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</si>
  <si>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</si>
  <si>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</si>
  <si>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</si>
  <si>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</si>
  <si>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</si>
  <si>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</si>
  <si>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</si>
  <si>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</si>
  <si>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</si>
  <si>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</si>
  <si>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</si>
  <si>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</si>
  <si>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</si>
  <si>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</si>
  <si>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</si>
  <si>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</si>
  <si>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</si>
  <si>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</si>
  <si>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</si>
  <si>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</si>
  <si>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</si>
  <si>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</si>
  <si>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</si>
  <si>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</si>
  <si>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</si>
  <si>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</si>
  <si>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</si>
  <si>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</si>
  <si>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</si>
  <si>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Donaciones de Instutciones</t>
  </si>
  <si>
    <t>Donaciones de Empresas</t>
  </si>
  <si>
    <t>Correspondiente Diciembre/2025</t>
  </si>
  <si>
    <r>
      <t>Subvención Ordinaria (</t>
    </r>
    <r>
      <rPr>
        <sz val="8"/>
        <rFont val="Arial"/>
        <family val="2"/>
      </rPr>
      <t>Libramiento No. 5725</t>
    </r>
    <r>
      <rPr>
        <sz val="10"/>
        <rFont val="Arial"/>
        <family val="2"/>
      </rPr>
      <t xml:space="preserve"> )</t>
    </r>
  </si>
  <si>
    <r>
      <t>Subvención Extraordinaria (</t>
    </r>
    <r>
      <rPr>
        <sz val="8"/>
        <rFont val="Arial"/>
        <family val="2"/>
      </rPr>
      <t>Centros Regionales Universitarios, Libramiento No. 5728)</t>
    </r>
  </si>
  <si>
    <r>
      <t>Subvención Extraordinaria (</t>
    </r>
    <r>
      <rPr>
        <sz val="8"/>
        <rFont val="Arial"/>
        <family val="2"/>
      </rPr>
      <t>Energia Electrica Octubre-Noviembre/2025, Libramiento No. 6249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</si>
  <si>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>Aporte Extraordinario Diciembre/2025, Libramiento No. 5729 )</t>
    </r>
  </si>
  <si>
    <t>Venta de Chatarras (Hierros y Metales)</t>
  </si>
  <si>
    <t>Préstamos Interno</t>
  </si>
  <si>
    <t>Inversiones Financieras</t>
  </si>
  <si>
    <t>Préstamos Concedidos</t>
  </si>
  <si>
    <r>
      <t>Aporte Extraordinario (</t>
    </r>
    <r>
      <rPr>
        <sz val="8"/>
        <rFont val="Arial"/>
        <family val="2"/>
      </rPr>
      <t>Asignacion Especial de la Presidencia, Libramiento No. 6499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</si>
</sst>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1" fillId="0" borderId="0" xfId="2" applyFill="1" applyBorder="1"/>
    <xf numFmtId="43" fontId="2" fillId="0" borderId="0" xfId="1" applyFont="1" applyFill="1" applyBorder="1"/>
    <xf numFmtId="164" fontId="0" fillId="0" borderId="0" xfId="1" applyNumberFormat="1" applyFont="1"/>
    <xf numFmtId="0" fontId="1" fillId="4" borderId="0" xfId="2" applyFont="1" applyFill="1" applyBorder="1"/>
    <xf numFmtId="0" fontId="1" fillId="0" borderId="0" xfId="2" quotePrefix="1" applyFont="1" applyBorder="1" applyAlignment="1">
      <alignment horizontal="left"/>
    </xf>
    <xf numFmtId="38" fontId="1" fillId="0" borderId="0" xfId="2" applyNumberFormat="1" applyFont="1" applyBorder="1"/>
    <xf numFmtId="164" fontId="1" fillId="0" borderId="1" xfId="1" applyNumberFormat="1" applyFont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74" zoomScaleNormal="100" workbookViewId="0">
      <selection sqref="A1:F79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3" t="s">
        <v>28</v>
      </c>
      <c r="B1" s="93"/>
      <c r="C1" s="93"/>
      <c r="D1" s="93"/>
      <c r="E1" s="93"/>
      <c r="F1" s="93"/>
    </row>
    <row r="2" spans="1:6" ht="25.5" x14ac:dyDescent="0.35">
      <c r="A2" s="96" t="s">
        <v>29</v>
      </c>
      <c r="B2" s="96"/>
      <c r="C2" s="96"/>
      <c r="D2" s="96"/>
      <c r="E2" s="96"/>
      <c r="F2" s="96"/>
    </row>
    <row r="3" spans="1:6" x14ac:dyDescent="0.2">
      <c r="A3" s="97" t="s">
        <v>38</v>
      </c>
      <c r="B3" s="97"/>
      <c r="C3" s="97"/>
      <c r="D3" s="97"/>
      <c r="E3" s="97"/>
      <c r="F3" s="97"/>
    </row>
    <row r="4" spans="1:6" ht="15" x14ac:dyDescent="0.25">
      <c r="A4" s="94"/>
      <c r="B4" s="94"/>
      <c r="C4" s="94"/>
      <c r="D4" s="94"/>
      <c r="E4" s="94"/>
      <c r="F4" s="94"/>
    </row>
    <row r="5" spans="1:6" ht="15.75" x14ac:dyDescent="0.25">
      <c r="A5" s="98" t="s">
        <v>31</v>
      </c>
      <c r="B5" s="98"/>
      <c r="C5" s="98"/>
      <c r="D5" s="98"/>
      <c r="E5" s="98"/>
      <c r="F5" s="98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5" t="s">
        <v>43</v>
      </c>
      <c r="B7" s="95"/>
      <c r="C7" s="95"/>
      <c r="D7" s="95"/>
      <c r="E7" s="95"/>
      <c r="F7" s="95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2497160.75</v>
      </c>
      <c r="E11" s="7"/>
      <c r="F11" s="8">
        <f>SUM(D11/D41)</f>
        <v>1.0484099920194481E-3</v>
      </c>
    </row>
    <row r="12" spans="1:6" x14ac:dyDescent="0.2">
      <c r="A12" s="4"/>
      <c r="B12" s="4"/>
      <c r="C12" s="6" t="s">
        <v>1</v>
      </c>
      <c r="D12" s="7">
        <v>640301.07999999996</v>
      </c>
      <c r="E12" s="7"/>
      <c r="F12" s="8">
        <f>SUM(D12/D41)</f>
        <v>2.6882452408113653E-4</v>
      </c>
    </row>
    <row r="13" spans="1:6" x14ac:dyDescent="0.2">
      <c r="A13" s="4"/>
      <c r="B13" s="4"/>
      <c r="C13" s="9" t="s">
        <v>9</v>
      </c>
      <c r="D13" s="10">
        <f>117172597.94+2242653.6</f>
        <v>119415251.53999999</v>
      </c>
      <c r="E13" s="7"/>
      <c r="F13" s="8">
        <f>SUM(D13/D41)</f>
        <v>5.0135395934783847E-2</v>
      </c>
    </row>
    <row r="14" spans="1:6" x14ac:dyDescent="0.2">
      <c r="A14" s="4"/>
      <c r="B14" s="4"/>
      <c r="C14" s="5" t="s">
        <v>2</v>
      </c>
      <c r="D14" s="10">
        <v>2787550.63</v>
      </c>
      <c r="E14" s="7"/>
      <c r="F14" s="11">
        <f>SUM(D14/D41)</f>
        <v>1.1703275144590141E-3</v>
      </c>
    </row>
    <row r="15" spans="1:6" x14ac:dyDescent="0.2">
      <c r="A15" s="4"/>
      <c r="B15" s="4"/>
      <c r="C15" s="5"/>
      <c r="D15" s="12">
        <f>SUM(D11:D14)</f>
        <v>125340263.99999999</v>
      </c>
      <c r="E15" s="12"/>
      <c r="F15" s="13">
        <f>SUM(F11:F14)</f>
        <v>5.2622957965343449E-2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3" t="s">
        <v>44</v>
      </c>
      <c r="D17" s="7">
        <v>1055266175.38</v>
      </c>
      <c r="E17" s="7"/>
      <c r="F17" s="8">
        <f>SUM(D17/D41)</f>
        <v>0.44304380585372383</v>
      </c>
    </row>
    <row r="18" spans="1:6" ht="25.5" x14ac:dyDescent="0.2">
      <c r="A18" s="4"/>
      <c r="B18" s="14"/>
      <c r="C18" s="84" t="s">
        <v>52</v>
      </c>
      <c r="D18" s="7">
        <v>900000000</v>
      </c>
      <c r="E18" s="7"/>
      <c r="F18" s="8">
        <f>SUM(D18/D41)</f>
        <v>0.37785672901414269</v>
      </c>
    </row>
    <row r="19" spans="1:6" ht="24" x14ac:dyDescent="0.2">
      <c r="A19" s="4"/>
      <c r="B19" s="14"/>
      <c r="C19" s="84" t="s">
        <v>45</v>
      </c>
      <c r="D19" s="7">
        <v>20783333</v>
      </c>
      <c r="E19" s="7"/>
      <c r="F19" s="8">
        <f>SUM(D19/D41)</f>
        <v>8.7256913615463214E-3</v>
      </c>
    </row>
    <row r="20" spans="1:6" ht="25.5" x14ac:dyDescent="0.2">
      <c r="A20" s="4"/>
      <c r="B20" s="14"/>
      <c r="C20" s="84" t="s">
        <v>46</v>
      </c>
      <c r="D20" s="7">
        <v>29831491.370000001</v>
      </c>
      <c r="E20" s="7"/>
      <c r="F20" s="8">
        <f>SUM(D20/D41)</f>
        <v>1.2524477500757586E-2</v>
      </c>
    </row>
    <row r="21" spans="1:6" ht="24" x14ac:dyDescent="0.2">
      <c r="A21" s="4"/>
      <c r="B21" s="14"/>
      <c r="C21" s="84" t="s">
        <v>47</v>
      </c>
      <c r="D21" s="10">
        <v>125000000</v>
      </c>
      <c r="E21" s="7"/>
      <c r="F21" s="11">
        <f>SUM(D21/D41)</f>
        <v>5.2480101251964263E-2</v>
      </c>
    </row>
    <row r="22" spans="1:6" x14ac:dyDescent="0.2">
      <c r="A22" s="4"/>
      <c r="B22" s="4"/>
      <c r="C22" s="6"/>
      <c r="D22" s="12">
        <f>SUM(D17:D21)</f>
        <v>2130880999.75</v>
      </c>
      <c r="E22" s="12"/>
      <c r="F22" s="13">
        <f>SUM(F17:F21)</f>
        <v>0.89463080498213465</v>
      </c>
    </row>
    <row r="23" spans="1:6" x14ac:dyDescent="0.2">
      <c r="A23" s="4"/>
      <c r="B23" s="37" t="s">
        <v>4</v>
      </c>
      <c r="C23" s="38"/>
      <c r="D23" s="43"/>
      <c r="E23" s="43"/>
      <c r="F23" s="44"/>
    </row>
    <row r="24" spans="1:6" x14ac:dyDescent="0.2">
      <c r="A24" s="4"/>
      <c r="B24" s="74"/>
      <c r="C24" s="86" t="s">
        <v>41</v>
      </c>
      <c r="D24" s="87">
        <v>2140000</v>
      </c>
      <c r="E24" s="75"/>
      <c r="F24" s="8">
        <f>SUM(D24/D41)</f>
        <v>8.9845933343362815E-4</v>
      </c>
    </row>
    <row r="25" spans="1:6" x14ac:dyDescent="0.2">
      <c r="A25" s="4"/>
      <c r="B25" s="74"/>
      <c r="C25" s="86" t="s">
        <v>42</v>
      </c>
      <c r="D25" s="87">
        <v>0</v>
      </c>
      <c r="E25" s="75"/>
      <c r="F25" s="8">
        <f>SUM(D25/D41)</f>
        <v>0</v>
      </c>
    </row>
    <row r="26" spans="1:6" x14ac:dyDescent="0.2">
      <c r="A26" s="4"/>
      <c r="B26" s="4"/>
      <c r="C26" s="26" t="s">
        <v>2</v>
      </c>
      <c r="D26" s="25">
        <v>42642</v>
      </c>
      <c r="E26" s="16"/>
      <c r="F26" s="11">
        <f>SUM(D26/D41)</f>
        <v>1.7902851820690081E-5</v>
      </c>
    </row>
    <row r="27" spans="1:6" x14ac:dyDescent="0.2">
      <c r="A27" s="4"/>
      <c r="B27" s="4"/>
      <c r="C27" s="5"/>
      <c r="D27" s="27">
        <f>SUM(D24:D26)</f>
        <v>2182642</v>
      </c>
      <c r="E27" s="21"/>
      <c r="F27" s="13">
        <f>SUM(F24:F26)</f>
        <v>9.1636218525431817E-4</v>
      </c>
    </row>
    <row r="28" spans="1:6" ht="6" customHeight="1" x14ac:dyDescent="0.2">
      <c r="A28" s="4"/>
      <c r="B28" s="4"/>
      <c r="C28" s="5"/>
      <c r="D28" s="16"/>
      <c r="E28" s="16"/>
      <c r="F28" s="8"/>
    </row>
    <row r="29" spans="1:6" x14ac:dyDescent="0.2">
      <c r="A29" s="4"/>
      <c r="B29" s="45" t="s">
        <v>10</v>
      </c>
      <c r="C29" s="38"/>
      <c r="D29" s="82">
        <f>+D27+D15+D22</f>
        <v>2258403905.75</v>
      </c>
      <c r="E29" s="46"/>
      <c r="F29" s="47">
        <f>SUM(F27+F22+F15)</f>
        <v>0.94817012513273247</v>
      </c>
    </row>
    <row r="30" spans="1:6" x14ac:dyDescent="0.2">
      <c r="A30" s="4"/>
      <c r="B30" s="4"/>
      <c r="C30" s="5"/>
      <c r="D30" s="16"/>
      <c r="E30" s="16"/>
      <c r="F30" s="8"/>
    </row>
    <row r="31" spans="1:6" x14ac:dyDescent="0.2">
      <c r="A31" s="31" t="s">
        <v>11</v>
      </c>
      <c r="B31" s="32"/>
      <c r="C31" s="33"/>
      <c r="D31" s="48"/>
      <c r="E31" s="48"/>
      <c r="F31" s="49"/>
    </row>
    <row r="32" spans="1:6" x14ac:dyDescent="0.2">
      <c r="A32" s="4"/>
      <c r="B32" s="51" t="s">
        <v>12</v>
      </c>
      <c r="C32" s="51"/>
      <c r="D32" s="52"/>
      <c r="E32" s="53"/>
      <c r="F32" s="54"/>
    </row>
    <row r="33" spans="1:6" x14ac:dyDescent="0.2">
      <c r="A33" s="4"/>
      <c r="B33" s="74"/>
      <c r="C33" s="74" t="s">
        <v>5</v>
      </c>
      <c r="D33" s="88">
        <v>5508.38</v>
      </c>
      <c r="F33" s="8">
        <f>SUM(D33/D41)</f>
        <v>2.3126427210743593E-6</v>
      </c>
    </row>
    <row r="34" spans="1:6" x14ac:dyDescent="0.2">
      <c r="A34" s="4"/>
      <c r="B34" s="74"/>
      <c r="C34" t="s">
        <v>48</v>
      </c>
      <c r="D34" s="88">
        <v>25620</v>
      </c>
      <c r="F34" s="8">
        <f>SUM(D34/D41)</f>
        <v>1.0756321552602595E-5</v>
      </c>
    </row>
    <row r="35" spans="1:6" x14ac:dyDescent="0.2">
      <c r="A35" s="4"/>
      <c r="B35" s="74"/>
      <c r="C35" t="s">
        <v>49</v>
      </c>
      <c r="D35" s="79">
        <v>123420126.55</v>
      </c>
      <c r="E35" s="72"/>
      <c r="F35" s="11">
        <f>SUM(D35/D41)</f>
        <v>5.1816805902993944E-2</v>
      </c>
    </row>
    <row r="36" spans="1:6" x14ac:dyDescent="0.2">
      <c r="A36" s="4"/>
      <c r="B36" s="4"/>
      <c r="C36" s="5"/>
      <c r="D36" s="27">
        <f>SUM(D33:D35)</f>
        <v>123451254.92999999</v>
      </c>
      <c r="E36" s="21"/>
      <c r="F36" s="13">
        <f>SUM(F33:F35)</f>
        <v>5.1829874867267624E-2</v>
      </c>
    </row>
    <row r="37" spans="1:6" x14ac:dyDescent="0.2">
      <c r="A37" s="4"/>
      <c r="B37" s="4"/>
      <c r="C37" s="5"/>
      <c r="D37" s="27"/>
      <c r="E37" s="21"/>
      <c r="F37" s="13"/>
    </row>
    <row r="38" spans="1:6" ht="8.25" customHeight="1" x14ac:dyDescent="0.2">
      <c r="A38" s="4"/>
      <c r="B38" s="18"/>
      <c r="C38" s="9"/>
      <c r="D38" s="21"/>
      <c r="E38" s="21"/>
      <c r="F38" s="17"/>
    </row>
    <row r="39" spans="1:6" x14ac:dyDescent="0.2">
      <c r="A39" s="4"/>
      <c r="B39" s="55" t="s">
        <v>13</v>
      </c>
      <c r="C39" s="56"/>
      <c r="D39" s="73">
        <f>SUM(D36)</f>
        <v>123451254.92999999</v>
      </c>
      <c r="E39" s="57"/>
      <c r="F39" s="58">
        <f>SUM(F36)</f>
        <v>5.1829874867267624E-2</v>
      </c>
    </row>
    <row r="40" spans="1:6" x14ac:dyDescent="0.2">
      <c r="A40" s="4"/>
      <c r="B40" s="4"/>
      <c r="C40" s="5"/>
      <c r="D40" s="20"/>
      <c r="E40" s="20"/>
      <c r="F40" s="15"/>
    </row>
    <row r="41" spans="1:6" x14ac:dyDescent="0.2">
      <c r="A41" s="70" t="s">
        <v>25</v>
      </c>
      <c r="B41" s="64"/>
      <c r="C41" s="65"/>
      <c r="D41" s="81">
        <f>D29+D39</f>
        <v>2381855160.6799998</v>
      </c>
      <c r="E41" s="66"/>
      <c r="F41" s="67">
        <f>SUM(F39+F29)</f>
        <v>1</v>
      </c>
    </row>
    <row r="42" spans="1:6" x14ac:dyDescent="0.2">
      <c r="A42" s="4"/>
      <c r="B42" s="4"/>
      <c r="C42" s="5"/>
      <c r="D42" s="16"/>
      <c r="E42" s="16"/>
      <c r="F42" s="15"/>
    </row>
    <row r="43" spans="1:6" x14ac:dyDescent="0.2">
      <c r="A43" s="69" t="s">
        <v>14</v>
      </c>
      <c r="B43" s="32"/>
      <c r="C43" s="33"/>
      <c r="D43" s="48"/>
      <c r="E43" s="48"/>
      <c r="F43" s="50"/>
    </row>
    <row r="44" spans="1:6" x14ac:dyDescent="0.2">
      <c r="A44" s="4"/>
      <c r="B44" s="51" t="s">
        <v>15</v>
      </c>
      <c r="C44" s="56"/>
      <c r="D44" s="53"/>
      <c r="E44" s="53"/>
      <c r="F44" s="54"/>
    </row>
    <row r="45" spans="1:6" x14ac:dyDescent="0.2">
      <c r="A45" s="4"/>
      <c r="B45" s="4"/>
      <c r="C45" s="5" t="s">
        <v>16</v>
      </c>
      <c r="D45" s="20">
        <v>2577717736.5300002</v>
      </c>
      <c r="E45" s="20"/>
      <c r="F45" s="8">
        <f>SUM(D45/D68)</f>
        <v>0.6769335618675818</v>
      </c>
    </row>
    <row r="46" spans="1:6" x14ac:dyDescent="0.2">
      <c r="A46" s="4"/>
      <c r="B46" s="4"/>
      <c r="C46" s="6" t="s">
        <v>17</v>
      </c>
      <c r="D46" s="20">
        <v>89804826.25</v>
      </c>
      <c r="E46" s="20"/>
      <c r="F46" s="8">
        <f>SUM(D46/D68)</f>
        <v>2.3583614313081053E-2</v>
      </c>
    </row>
    <row r="47" spans="1:6" x14ac:dyDescent="0.2">
      <c r="A47" s="4"/>
      <c r="B47" s="4"/>
      <c r="C47" s="5" t="s">
        <v>26</v>
      </c>
      <c r="D47" s="19">
        <v>58700335.030000001</v>
      </c>
      <c r="E47" s="20"/>
      <c r="F47" s="11">
        <f>SUM(D47/D68)</f>
        <v>1.541527464840634E-2</v>
      </c>
    </row>
    <row r="48" spans="1:6" x14ac:dyDescent="0.2">
      <c r="A48" s="4"/>
      <c r="B48" s="4"/>
      <c r="C48" s="5"/>
      <c r="D48" s="27">
        <f>SUM(D45:D47)</f>
        <v>2726222897.8100004</v>
      </c>
      <c r="E48" s="21"/>
      <c r="F48" s="13">
        <f>SUM(F45:F47)</f>
        <v>0.7159324508290692</v>
      </c>
    </row>
    <row r="49" spans="1:6" ht="12.75" customHeight="1" x14ac:dyDescent="0.2">
      <c r="A49" s="4"/>
      <c r="B49" s="51" t="s">
        <v>18</v>
      </c>
      <c r="C49" s="56"/>
      <c r="D49" s="53"/>
      <c r="E49" s="53"/>
      <c r="F49" s="59"/>
    </row>
    <row r="50" spans="1:6" ht="12.75" customHeight="1" x14ac:dyDescent="0.2">
      <c r="A50" s="4"/>
      <c r="B50" s="74"/>
      <c r="C50" s="72" t="s">
        <v>19</v>
      </c>
      <c r="D50" s="76">
        <v>909301970.46000004</v>
      </c>
      <c r="E50" s="75"/>
      <c r="F50" s="8">
        <f>SUM(D50/D68)</f>
        <v>0.23879147547989676</v>
      </c>
    </row>
    <row r="51" spans="1:6" ht="12.75" customHeight="1" x14ac:dyDescent="0.2">
      <c r="A51" s="4"/>
      <c r="B51" s="74"/>
      <c r="C51" s="72" t="s">
        <v>40</v>
      </c>
      <c r="D51" s="77">
        <v>0</v>
      </c>
      <c r="E51" s="75"/>
      <c r="F51" s="11">
        <f>SUM(D51/D68)</f>
        <v>0</v>
      </c>
    </row>
    <row r="52" spans="1:6" x14ac:dyDescent="0.2">
      <c r="A52" s="4"/>
      <c r="B52" s="4"/>
      <c r="C52" s="5"/>
      <c r="D52" s="27">
        <f>SUM(D50:D51)</f>
        <v>909301970.46000004</v>
      </c>
      <c r="E52" s="21"/>
      <c r="F52" s="13">
        <f>SUM(F50:F51)</f>
        <v>0.23879147547989676</v>
      </c>
    </row>
    <row r="53" spans="1:6" ht="9.75" customHeight="1" x14ac:dyDescent="0.2">
      <c r="A53" s="4"/>
      <c r="B53" s="4"/>
      <c r="C53" s="5"/>
      <c r="D53" s="21"/>
      <c r="E53" s="21"/>
      <c r="F53" s="29"/>
    </row>
    <row r="54" spans="1:6" x14ac:dyDescent="0.2">
      <c r="A54" s="22"/>
      <c r="B54" s="60" t="s">
        <v>20</v>
      </c>
      <c r="C54" s="56"/>
      <c r="D54" s="73">
        <f>SUM(D48+D52)</f>
        <v>3635524868.2700005</v>
      </c>
      <c r="E54" s="57"/>
      <c r="F54" s="58">
        <f>SUM(F52+F48)</f>
        <v>0.95472392630896596</v>
      </c>
    </row>
    <row r="55" spans="1:6" x14ac:dyDescent="0.2">
      <c r="A55" s="22"/>
      <c r="B55" s="22"/>
      <c r="C55" s="5"/>
      <c r="D55" s="23"/>
      <c r="E55" s="23"/>
      <c r="F55" s="29"/>
    </row>
    <row r="56" spans="1:6" x14ac:dyDescent="0.2">
      <c r="A56" s="31" t="s">
        <v>21</v>
      </c>
      <c r="B56" s="32"/>
      <c r="C56" s="33"/>
      <c r="D56" s="48"/>
      <c r="E56" s="48"/>
      <c r="F56" s="68"/>
    </row>
    <row r="57" spans="1:6" x14ac:dyDescent="0.2">
      <c r="A57" s="4"/>
      <c r="B57" s="51" t="s">
        <v>22</v>
      </c>
      <c r="C57" s="56"/>
      <c r="D57" s="53"/>
      <c r="E57" s="53"/>
      <c r="F57" s="61"/>
    </row>
    <row r="58" spans="1:6" x14ac:dyDescent="0.2">
      <c r="A58" s="4"/>
      <c r="B58" s="74"/>
      <c r="C58" s="72" t="s">
        <v>27</v>
      </c>
      <c r="D58" s="76">
        <v>40185670.350000001</v>
      </c>
      <c r="E58" s="75"/>
      <c r="F58" s="8">
        <f>SUM(D58/D68)</f>
        <v>1.0553144970279557E-2</v>
      </c>
    </row>
    <row r="59" spans="1:6" x14ac:dyDescent="0.2">
      <c r="A59" s="4"/>
      <c r="B59" s="74"/>
      <c r="C59" s="72" t="s">
        <v>39</v>
      </c>
      <c r="D59" s="76">
        <v>55080094.560000002</v>
      </c>
      <c r="E59" s="75"/>
      <c r="F59" s="11">
        <f>SUM(D59/D68)</f>
        <v>1.4464564552632538E-2</v>
      </c>
    </row>
    <row r="60" spans="1:6" x14ac:dyDescent="0.2">
      <c r="A60" s="4"/>
      <c r="B60" s="4"/>
      <c r="C60" s="5"/>
      <c r="D60" s="80">
        <f>SUM(D58:D59)</f>
        <v>95265764.909999996</v>
      </c>
      <c r="E60" s="21"/>
      <c r="F60" s="13">
        <f>SUM(F58:F59)</f>
        <v>2.5017709522912095E-2</v>
      </c>
    </row>
    <row r="61" spans="1:6" x14ac:dyDescent="0.2">
      <c r="A61" s="4"/>
      <c r="B61" s="51" t="s">
        <v>50</v>
      </c>
      <c r="C61" s="56"/>
      <c r="D61" s="89"/>
      <c r="E61" s="89"/>
      <c r="F61" s="59"/>
    </row>
    <row r="62" spans="1:6" x14ac:dyDescent="0.2">
      <c r="A62" s="4"/>
      <c r="B62" s="4"/>
      <c r="C62" s="90" t="s">
        <v>51</v>
      </c>
      <c r="D62" s="92">
        <v>77142496.060000002</v>
      </c>
      <c r="E62" s="91"/>
      <c r="F62" s="11">
        <f>SUM(D62/D68)</f>
        <v>2.025836416812192E-2</v>
      </c>
    </row>
    <row r="63" spans="1:6" ht="10.5" customHeight="1" x14ac:dyDescent="0.2">
      <c r="A63" s="4"/>
      <c r="B63" s="4"/>
      <c r="C63" s="5"/>
      <c r="D63" s="27">
        <f>SUM(D62)</f>
        <v>77142496.060000002</v>
      </c>
      <c r="E63" s="21"/>
      <c r="F63" s="13">
        <f>SUM(F62)</f>
        <v>2.025836416812192E-2</v>
      </c>
    </row>
    <row r="64" spans="1:6" ht="10.5" customHeight="1" x14ac:dyDescent="0.2">
      <c r="A64" s="4"/>
      <c r="B64" s="4"/>
      <c r="C64" s="5"/>
      <c r="D64" s="27"/>
      <c r="E64" s="21"/>
      <c r="F64" s="13"/>
    </row>
    <row r="65" spans="1:6" ht="9" customHeight="1" x14ac:dyDescent="0.2">
      <c r="A65" s="4"/>
      <c r="B65" s="4"/>
      <c r="C65" s="5"/>
      <c r="D65" s="16"/>
      <c r="E65" s="16"/>
      <c r="F65" s="28"/>
    </row>
    <row r="66" spans="1:6" x14ac:dyDescent="0.2">
      <c r="A66" s="4"/>
      <c r="B66" s="60" t="s">
        <v>23</v>
      </c>
      <c r="C66" s="62"/>
      <c r="D66" s="73">
        <f>SUM(D60+D63)</f>
        <v>172408260.97</v>
      </c>
      <c r="E66" s="57"/>
      <c r="F66" s="58">
        <f>SUM(F60+F63)</f>
        <v>4.5276073691034015E-2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3" t="s">
        <v>24</v>
      </c>
      <c r="B68" s="64"/>
      <c r="C68" s="65"/>
      <c r="D68" s="81">
        <f>+D66+D54</f>
        <v>3807933129.2400002</v>
      </c>
      <c r="E68" s="66"/>
      <c r="F68" s="67">
        <f>SUM(F66+F54)</f>
        <v>1</v>
      </c>
    </row>
    <row r="69" spans="1:6" x14ac:dyDescent="0.2">
      <c r="A69" s="4"/>
      <c r="B69" s="4"/>
      <c r="C69" s="4"/>
      <c r="D69" s="24"/>
      <c r="E69" s="16"/>
      <c r="F69" s="4"/>
    </row>
    <row r="70" spans="1:6" x14ac:dyDescent="0.2">
      <c r="D70" s="85"/>
    </row>
    <row r="74" spans="1:6" x14ac:dyDescent="0.2">
      <c r="A74" t="s">
        <v>32</v>
      </c>
      <c r="D74" t="s">
        <v>33</v>
      </c>
    </row>
    <row r="75" spans="1:6" x14ac:dyDescent="0.2">
      <c r="C75" s="78" t="s">
        <v>34</v>
      </c>
      <c r="D75" s="78" t="s">
        <v>35</v>
      </c>
    </row>
    <row r="76" spans="1:6" x14ac:dyDescent="0.2">
      <c r="C76" t="s">
        <v>36</v>
      </c>
      <c r="D76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Diciembre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DANIEL L ESPINAL ORTIZ</cp:lastModifiedBy>
  <cp:lastPrinted>2026-01-27T17:54:39Z</cp:lastPrinted>
  <dcterms:created xsi:type="dcterms:W3CDTF">2001-01-25T14:49:03Z</dcterms:created>
  <dcterms:modified xsi:type="dcterms:W3CDTF">2026-01-27T18:12:06Z</dcterms:modified>
</cp:coreProperties>
</file>