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5\"/>
    </mc:Choice>
  </mc:AlternateContent>
  <bookViews>
    <workbookView xWindow="0" yWindow="0" windowWidth="28800" windowHeight="11715" tabRatio="604"/>
  </bookViews>
  <sheets>
    <sheet name="Cuarto Trimestre" sheetId="1" r:id="rId1"/>
  </sheets>
  <externalReferences>
    <externalReference r:id="rId2"/>
  </externalReferences>
  <definedNames>
    <definedName name="_xlnm.Print_Area" localSheetId="0">'Cuarto Trimestre'!$B$1:$K$170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1" l="1"/>
  <c r="J31" i="1" l="1"/>
  <c r="J30" i="1" l="1"/>
  <c r="J34" i="1"/>
  <c r="J35" i="1"/>
  <c r="J36" i="1"/>
  <c r="B25" i="1"/>
  <c r="C82" i="1" s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J29" i="1"/>
  <c r="G25" i="1"/>
  <c r="D25" i="1"/>
  <c r="C83" i="1" s="1"/>
  <c r="D16" i="1"/>
  <c r="D15" i="1"/>
  <c r="D112" i="1" l="1"/>
  <c r="C135" i="1" s="1"/>
  <c r="J25" i="1"/>
  <c r="C84" i="1"/>
  <c r="J112" i="1" l="1"/>
</calcChain>
</file>

<file path=xl/sharedStrings.xml><?xml version="1.0" encoding="utf-8"?>
<sst xmlns="http://schemas.openxmlformats.org/spreadsheetml/2006/main" count="252" uniqueCount="134">
  <si>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</si>
  <si>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</si>
  <si>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</si>
  <si>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</si>
  <si>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</si>
  <si>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</si>
  <si>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</si>
  <si>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</si>
  <si>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</si>
  <si>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</si>
  <si>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</si>
  <si>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</si>
  <si>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</si>
  <si>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</si>
  <si>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</si>
  <si>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</si>
  <si>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</si>
  <si>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</si>
  <si>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</si>
  <si>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</si>
  <si>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</si>
  <si>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</si>
  <si>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</si>
  <si>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</si>
  <si>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</si>
  <si>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</si>
  <si>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</si>
  <si>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</si>
  <si>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</si>
  <si>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</si>
  <si>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</si>
  <si>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</si>
  <si>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</si>
  <si>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</si>
  <si>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</si>
  <si>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</si>
  <si>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</si>
  <si>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</si>
  <si>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</si>
  <si>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</si>
  <si>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</si>
  <si>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</si>
  <si>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</si>
  <si>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</si>
  <si>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</si>
  <si>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</si>
  <si>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</si>
  <si>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</si>
  <si>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</si>
  <si>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</si>
  <si>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</si>
  <si>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</si>
  <si>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</si>
  <si>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</si>
  <si>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</si>
  <si>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</si>
  <si>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</si>
  <si>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</si>
  <si>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</si>
  <si>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</si>
  <si>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</si>
  <si>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</si>
  <si>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</si>
  <si>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</si>
  <si>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</si>
  <si>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</si>
  <si>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</si>
  <si>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</si>
  <si>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</si>
  <si>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</si>
  <si>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</si>
  <si>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</si>
  <si>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</si>
  <si>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</si>
  <si>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</si>
  <si>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</si>
  <si>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</si>
  <si>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</si>
  <si>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</si>
  <si>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</si>
  <si>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</si>
  <si>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</si>
  <si>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</si>
  <si>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</si>
  <si>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</si>
  <si>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</si>
  <si>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</si>
  <si>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</si>
  <si>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</si>
  <si>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</si>
  <si>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</si>
  <si>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</si>
  <si>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</si>
  <si>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</si>
  <si>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</si>
  <si>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</si>
  <si>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</si>
  <si>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</si>
  <si>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</si>
  <si>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</si>
  <si>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</si>
  <si>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</si>
  <si>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</si>
  <si>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</si>
  <si>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</si>
  <si>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</si>
  <si>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</si>
  <si>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Aumentar los servicios de becas, créditos y exoneraciones a favor de estudiantes de 856 en el año 2023 a 849 para el 2025. En ese mismo orden, ofrecer 2,371,908 servicios de becas, créditos y exoneraciones que  habilitan a estudiantes para recibir y asimilar los procesos formativos en el nivel superior y carreras específicas al año 2025.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</si>
  <si>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</si>
  <si>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>Formar a 328,858 estudiantes en las áreas artísticas, de las ciencias e ingeniería y arquitectura en el año 2025.</t>
  </si>
  <si>
    <t>Ejecución Presupuestaria Cuarto Trimestre 2025</t>
  </si>
  <si>
    <t>V-16</t>
  </si>
  <si>
    <t>La desviación presentada en la ejecución física 8% por encima de lo programado radica en el aumento sustancial de la demanda de los servicios de salud al igual que las raciones alimenticias por parte del Comedor Universitario y modalidad presencial del semestre 2025-20. Mientras un 15% por debajo de lo programado en la ejecución financiera  es debido a  que esta Dependencia solo ha recibido las informaciones financieras de octubre y noviembre, quedando pendiente la de diciembre.</t>
  </si>
  <si>
    <t>La Desviación presentada de un 4% por debajo de lo programado en la ejecución física  se debe a estudiantes que hacen intercambios culturales, cambios de carrera y otros que no concluyen el programa de formación a tiempo previsto para la graduación. Mientras que la deviacion de un 11% por debajo de lo programado en la ejecución financiera  es debido a  que esta Dependencia solo ha recibido las informaciones financieras de octubre y noviembre, quedando pendiente la de diciembre.</t>
  </si>
  <si>
    <t>Con relación a los avances de la ejecución física en la formación de profesionales en ciencias económicas y sociales, se logró formar el 102% de la meta física programada para el trimestre octubre-diciembre 2025, donde se esperaba atender 11,356 estudiantes con un monto presupuestado de  RD$258,961,195 se logró atender a 11,597 en los siguientes ámbitos 10,805 en el grado, 792 Titulados de grado. con un monto de ejecución financiera de RD$241,005,553 al mes de noviembre, representando un 93% del financiero programado.</t>
  </si>
  <si>
    <t>Con relación a los avances de la ejecución física en la formación de profesionales en ciencias , se logró formar el 106%  de la meta física programada para el trimestre octubre-diciembre 2025, donde se esperaba atender 3,699 estudiantes con un monto presupuestado de  RD$348,217,164 se logró atender a 3,699 en los siguientes ámbitos  3,612 en el grado, 87 Titulados de grado. con un monto de ejecución financiera de RD$ 304,646,949 al mes de noviembre, representando un 87% de lo programado.</t>
  </si>
  <si>
    <t>Con relación a los avances de la ejecución física en la formación de profesionales en ciencias jurídicas y políticas, se logró formar el 107%  de la meta física programada para el trimestre octubre-diciembre 2025, donde se esperaba atender 4,401 estudiantes con un monto presupuestado de  RD$120,705,091  se  logró atender a 4,695 en los siguientes ámbitos 4,409 en el grado,  286 Titulados de grado. Con un monto de RD$119,831,502 al mes de noviembre, representando un 99% del financiero programado.</t>
  </si>
  <si>
    <t>Con relación a los avances de la ejecución física en la formación de profesionales en ciencias agronómicas y veterinarias , se logró formar el 106%  de la meta física programada para el trimestre octubre-diciembre 2025, donde se esperaba atender 1,523 estudiantes con un monto presupuestado de  RD$45,056,734 se logró atender a 1,611 en los siguientes ámbitos 1,567 en el grado,  44 Titulados de grado. Con una ejecución financiera de RD$43,164,733 al mes de noviembre, representando un 96% del financiero programado</t>
  </si>
  <si>
    <t>Con relación a los avances de la ejecución física en la formación de profesionales en ciencias de la educación, se logró formar el 103%  de la meta física programada para el trimestre octubre-diciembre 2025, donde se esperaba atender 20,254 estudiantes con un monto presupuestado de  RD$218,582,067  se logró atender a 20,768 en los siguientes ámbitos 18,906 en el grado,  1,772 Titulados de grado. Con una ejecución financiera de RD$192,561,074 al mes de noviembre, representando un 88% del financiero programado</t>
  </si>
  <si>
    <t>Con relación a los avances de la ejecución física en la formación de profesionales en artes, se logró formar el 103% de la meta física programada para el trimestre octubre-diciembre 2025, donde se esperaba atender 2,750 estudiantes con un monto presupuestado de  RD$73,491,261 se logró atender a 2,837 en los siguientes ámbitos 2,646 en el grado, 1,772 Titulados de grado; con un monto de ejecución financiera de RD$67,782,086 al mes de noviembre, representando un 92% del financiero programado programado.</t>
  </si>
  <si>
    <t>Con relación a los avances de la ejecución física en la formación de profesionales en ciencias de la salud, se logró formar el 108%  de la meta física programada para el trimestre octubre-diciembre 2025, donde se esperaba atender 15,357 estudiantes con un monto presupuestado de  RD$345,129,900. Se logró atender a 16,559 en los siguientes ámbitos 15,753 en el grado, 806 Titulados de Grado; con monto de ejecución financiera de RD$325,028,761 al mes de noviembre, representando un 94% del financiero programado.</t>
  </si>
  <si>
    <t>Con relación a los avances de la ejecución física en la formación de profesionales en ingeniería y arquitectura, se logró formar el 97%  de la meta física programada para el trimestre octubre-diciembre 2025, donde se esperaba atender 8,018 estudiantes con un monto presupuestado de  RD$105,947,520 se logró atender a 7,800 en los siguientes ámbitos 7,582 en el grado, 218 Titulados de grado; con un monto de ejecución financiera de RD$102,610,094 al mes de noviembre, representando un 97% del financiero programado.</t>
  </si>
  <si>
    <t>Con relación a los avances de la ejecución física en la formación de profesionales en humanidades, se logró formar el 101%  de la meta física programada para el trimestre octubre-diciembre 2025, donde se esperaba atender 15,053 estudiantes con un monto presupuestado de  RD$316,564,414. Se logró atender a 15,188 en los siguientes ámbitos 14,216 en el grado, 972 Titulados de grado;  con un monto de ejecución financiera de RD$278,092,089 al mes de noviembre, representando un 88% del financiero programado.</t>
  </si>
  <si>
    <r>
      <t>Con relación a la ejecución física, en los servicios ofertados se logro atender el 108% de la meta física programada para el trimestre octubre-diciembre 2025, donde se esperaba ofertar 592,977 servicios con un monto presupuestado de RD$114,263,467. se ofertaron 594,310 servicios con un monto de ejecución financiera de RD$</t>
    </r>
    <r>
      <rPr>
        <i/>
        <sz val="13"/>
        <color theme="1"/>
        <rFont val="Calibri"/>
        <family val="2"/>
        <scheme val="minor"/>
      </rPr>
      <t>96,930,146</t>
    </r>
    <r>
      <rPr>
        <i/>
        <sz val="13"/>
        <rFont val="Calibri"/>
        <family val="2"/>
        <scheme val="minor"/>
      </rPr>
      <t xml:space="preserve"> al mes de noviembre, representando un 85% del financiero programado.</t>
    </r>
  </si>
  <si>
    <t>Con relación a la ejecución de créditos, becas y exoneraciones otorgadas, se logró el 96% de la meta física programada para el trimestre octubre-diciembre 2025. Se programó otorgar 223 ayudas económicas con una programación financiera de RD$10,411,465 y se otorgaron 211 ayudas económica con un monto de ejecución financiera de RD$9,227,763 al mes de noviembre, representado un 89% del fianciero programado.</t>
  </si>
  <si>
    <t>La desviación presentada en la ejecución física de un 2% por encima de lo programado no es considerable. Mientras que el 7% por debajo  en la ejecución financiera  es debido a  que  las informaciones recibidas corresponden a octubre y noviembre, quedando pendiente la ejecución de diciembre.</t>
  </si>
  <si>
    <t>La desviación presentada en la ejecución física de un 6% por encima de lo programado en la ejecución física se debe al aumento de la cantidad de estudiantes de nuevo ingreso a facultad. Mientras que el 13% por debajo de lo programado en la ejecución financiera  es debido a  que  las informaciones recibidas corresponden a octubre y noviembre, quedando pendiente la ejecución de diciembre.</t>
  </si>
  <si>
    <t>La Desviación presentada de un 7% por encima de lo programado en la ejecución física se debe al aumento de la cantidad de estudiantes de nuevo ingreso a facultad. Mientras que un 1% por debajo de lo programado en la ejecución financiera  es debido a  que  las informaciones recibidas corresponden a octubre y noviembre, quedando pendiente la ejecución de diciembre.</t>
  </si>
  <si>
    <t>La Desviación presentada de un 6% por encima de lo programado en la ejecución física se debe al aumento de la cantidad de estudiantes de nuevo ingreso a facultad. Mientras que un 4% por debajo de lo programado en la ejecución financiera  es debido a  que  las informaciones recibidas corresponden a octubre y noviembre, quedando pendiente la ejecución de diciembre.</t>
  </si>
  <si>
    <t>La Desviación presentada de un 3% por encima de la ejecución física es considerable. Mientras que un 8% por debajo de lo programado en la ejecución financiera  es debido a  que  las informaciones recibidas corresponden a octubre y noviembre, quedando pendiente la ejecución de diciembre.</t>
  </si>
  <si>
    <t>La Desviación presentada de un 8% por encima de lo programado en la ejecución física se debe al aumento de la cantidad de estudiantes de nuevo ingreso a facultad. Mientras que un 6% por debajo de lo programado en la ejecución financiera  es debido a  que  las informaciones recibidas corresponden a octubre y noviembre, quedando pendiente la ejecución de diciembre.</t>
  </si>
  <si>
    <t>La Desviación presentada de un 3% por debajo de lo programado en la ejecución física es considerable. Mientras que un 3% por debajo de lo programado en la ejecución financiera es debido a  que  las informaciones recibidas corresponden a octubre y noviembre, quedando pendiente la ejecución de diciembre.</t>
  </si>
  <si>
    <t>La Desviación presentada de un 3% por encima de lo programado en la ejecución física no es considerable. Mientras que un 12% por debajo de lo programado en la ejecución financiera  es debido a  que  las informaciones recibidas corresponden a octubre y noviembre, quedando pendiente la ejecución de diciembre.</t>
  </si>
  <si>
    <t>La Desviación presentada de un 1% por encima en la ejecución física no es considerable. Mientras que un 12% por debajo de lo programado en la ejecución financiera  es debido a  que  las informaciones recibidas corresponden a octubre y noviembre, quedando pendiente la ejecución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</si>
</sst>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sz val="1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43" fontId="34" fillId="0" borderId="0" xfId="1" applyFont="1" applyBorder="1" applyAlignment="1" applyProtection="1">
      <alignment wrapText="1"/>
      <protection locked="0"/>
    </xf>
    <xf numFmtId="0" fontId="30" fillId="0" borderId="0" xfId="0" applyFont="1" applyBorder="1" applyProtection="1">
      <protection locked="0"/>
    </xf>
    <xf numFmtId="166" fontId="33" fillId="0" borderId="0" xfId="0" applyNumberFormat="1" applyFont="1" applyBorder="1" applyAlignment="1">
      <alignment horizontal="center" vertical="center" wrapText="1" readingOrder="1"/>
    </xf>
    <xf numFmtId="0" fontId="34" fillId="0" borderId="0" xfId="0" applyFont="1" applyBorder="1" applyProtection="1">
      <protection locked="0"/>
    </xf>
    <xf numFmtId="165" fontId="30" fillId="0" borderId="0" xfId="0" applyNumberFormat="1" applyFont="1" applyBorder="1" applyProtection="1"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2" fillId="7" borderId="4" xfId="0" applyFont="1" applyFill="1" applyBorder="1" applyAlignment="1">
      <alignment horizontal="center" vertical="center" wrapText="1"/>
    </xf>
    <xf numFmtId="165" fontId="30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165" fontId="30" fillId="0" borderId="4" xfId="0" applyNumberFormat="1" applyFont="1" applyBorder="1" applyAlignment="1">
      <alignment horizontal="center" vertical="center" wrapText="1" readingOrder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 applyProtection="1">
      <alignment horizontal="center"/>
      <protection locked="0"/>
    </xf>
    <xf numFmtId="0" fontId="39" fillId="0" borderId="0" xfId="0" applyFont="1" applyBorder="1" applyAlignment="1" applyProtection="1">
      <alignment horizontal="center"/>
      <protection locked="0"/>
    </xf>
    <xf numFmtId="0" fontId="39" fillId="0" borderId="0" xfId="0" applyFont="1" applyBorder="1" applyProtection="1">
      <protection locked="0"/>
    </xf>
    <xf numFmtId="0" fontId="39" fillId="0" borderId="0" xfId="0" applyFont="1" applyBorder="1" applyAlignment="1" applyProtection="1">
      <alignment horizontal="center"/>
      <protection locked="0"/>
    </xf>
    <xf numFmtId="0" fontId="40" fillId="0" borderId="0" xfId="0" applyFont="1" applyBorder="1" applyProtection="1">
      <protection locked="0"/>
    </xf>
    <xf numFmtId="0" fontId="38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38" fillId="0" borderId="0" xfId="0" applyFont="1" applyBorder="1" applyProtection="1">
      <protection locked="0"/>
    </xf>
    <xf numFmtId="0" fontId="38" fillId="0" borderId="0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27" fillId="5" borderId="4" xfId="0" applyFont="1" applyFill="1" applyBorder="1" applyAlignment="1">
      <alignment horizontal="left" vertical="center"/>
    </xf>
    <xf numFmtId="0" fontId="29" fillId="6" borderId="4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6" fillId="0" borderId="0" xfId="0" applyFont="1" applyBorder="1"/>
    <xf numFmtId="0" fontId="18" fillId="0" borderId="0" xfId="0" applyFont="1" applyBorder="1"/>
    <xf numFmtId="0" fontId="25" fillId="0" borderId="0" xfId="0" applyFont="1" applyBorder="1"/>
    <xf numFmtId="0" fontId="2" fillId="0" borderId="0" xfId="0" applyFont="1" applyBorder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5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49" fontId="9" fillId="0" borderId="4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/>
    <xf numFmtId="0" fontId="11" fillId="0" borderId="4" xfId="0" applyFont="1" applyBorder="1" applyAlignment="1">
      <alignment vertical="center"/>
    </xf>
    <xf numFmtId="0" fontId="12" fillId="7" borderId="4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 readingOrder="1"/>
    </xf>
    <xf numFmtId="37" fontId="17" fillId="0" borderId="4" xfId="1" applyNumberFormat="1" applyFont="1" applyFill="1" applyBorder="1" applyAlignment="1" applyProtection="1">
      <alignment horizontal="center" vertical="center" wrapText="1" readingOrder="1"/>
    </xf>
    <xf numFmtId="10" fontId="17" fillId="8" borderId="4" xfId="2" applyNumberFormat="1" applyFont="1" applyFill="1" applyBorder="1" applyAlignment="1" applyProtection="1">
      <alignment horizontal="center" vertical="center" wrapText="1" readingOrder="1"/>
    </xf>
    <xf numFmtId="0" fontId="19" fillId="9" borderId="4" xfId="0" applyFont="1" applyFill="1" applyBorder="1" applyAlignment="1">
      <alignment horizontal="center" vertical="center" readingOrder="1"/>
    </xf>
    <xf numFmtId="0" fontId="19" fillId="9" borderId="4" xfId="0" applyFont="1" applyFill="1" applyBorder="1" applyAlignment="1">
      <alignment horizontal="center" vertical="center" wrapText="1" readingOrder="1"/>
    </xf>
    <xf numFmtId="0" fontId="20" fillId="7" borderId="4" xfId="0" applyFont="1" applyFill="1" applyBorder="1" applyAlignment="1">
      <alignment vertical="top" wrapText="1"/>
    </xf>
    <xf numFmtId="0" fontId="19" fillId="9" borderId="4" xfId="0" applyFont="1" applyFill="1" applyBorder="1" applyAlignment="1">
      <alignment horizontal="center" vertical="center" wrapText="1" readingOrder="1"/>
    </xf>
    <xf numFmtId="0" fontId="17" fillId="0" borderId="4" xfId="0" applyFont="1" applyBorder="1" applyAlignment="1" applyProtection="1">
      <alignment vertical="center" wrapText="1"/>
      <protection locked="0"/>
    </xf>
    <xf numFmtId="0" fontId="21" fillId="0" borderId="4" xfId="0" applyFont="1" applyBorder="1" applyAlignment="1">
      <alignment horizontal="left" vertical="center" wrapText="1" readingOrder="1"/>
    </xf>
    <xf numFmtId="3" fontId="21" fillId="0" borderId="4" xfId="1" applyNumberFormat="1" applyFont="1" applyFill="1" applyBorder="1" applyAlignment="1">
      <alignment horizontal="center" vertical="center" wrapText="1" readingOrder="1"/>
    </xf>
    <xf numFmtId="9" fontId="22" fillId="9" borderId="4" xfId="2" applyFont="1" applyFill="1" applyBorder="1" applyAlignment="1">
      <alignment horizontal="center" vertical="center" wrapText="1" readingOrder="1"/>
    </xf>
    <xf numFmtId="9" fontId="23" fillId="9" borderId="4" xfId="2" applyFont="1" applyFill="1" applyBorder="1" applyAlignment="1">
      <alignment horizontal="center" vertical="center" wrapText="1" readingOrder="1"/>
    </xf>
    <xf numFmtId="9" fontId="22" fillId="9" borderId="4" xfId="2" applyNumberFormat="1" applyFont="1" applyFill="1" applyBorder="1" applyAlignment="1">
      <alignment horizontal="center" vertical="center" wrapText="1" readingOrder="1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7" fillId="5" borderId="3" xfId="0" applyFont="1" applyFill="1" applyBorder="1" applyAlignment="1">
      <alignment horizontal="left" vertical="center"/>
    </xf>
    <xf numFmtId="0" fontId="27" fillId="5" borderId="14" xfId="0" applyFont="1" applyFill="1" applyBorder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3" xfId="0" applyFont="1" applyFill="1" applyBorder="1" applyAlignment="1">
      <alignment horizontal="left" vertical="center" wrapText="1"/>
    </xf>
    <xf numFmtId="0" fontId="29" fillId="6" borderId="14" xfId="0" applyFont="1" applyFill="1" applyBorder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35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29" fillId="6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49" fontId="10" fillId="0" borderId="4" xfId="0" quotePrefix="1" applyNumberFormat="1" applyFont="1" applyBorder="1" applyAlignment="1" applyProtection="1">
      <alignment horizontal="left" vertical="center" wrapText="1"/>
      <protection locked="0"/>
    </xf>
    <xf numFmtId="0" fontId="29" fillId="0" borderId="4" xfId="0" applyFont="1" applyBorder="1"/>
    <xf numFmtId="0" fontId="9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vertical="center" wrapText="1"/>
    </xf>
    <xf numFmtId="0" fontId="31" fillId="7" borderId="4" xfId="0" applyFont="1" applyFill="1" applyBorder="1" applyAlignment="1">
      <alignment horizontal="center" vertical="center" wrapText="1" readingOrder="1"/>
    </xf>
    <xf numFmtId="37" fontId="30" fillId="0" borderId="4" xfId="1" applyNumberFormat="1" applyFont="1" applyFill="1" applyBorder="1" applyAlignment="1" applyProtection="1">
      <alignment horizontal="center" vertical="center" wrapText="1" readingOrder="1"/>
    </xf>
    <xf numFmtId="10" fontId="30" fillId="8" borderId="4" xfId="2" applyNumberFormat="1" applyFont="1" applyFill="1" applyBorder="1" applyAlignment="1" applyProtection="1">
      <alignment horizontal="center" vertical="center" wrapText="1" readingOrder="1"/>
    </xf>
    <xf numFmtId="0" fontId="37" fillId="9" borderId="4" xfId="0" applyFont="1" applyFill="1" applyBorder="1" applyAlignment="1">
      <alignment horizontal="center" vertical="center" wrapText="1" readingOrder="1"/>
    </xf>
    <xf numFmtId="0" fontId="37" fillId="9" borderId="4" xfId="0" applyFont="1" applyFill="1" applyBorder="1" applyAlignment="1">
      <alignment horizontal="center" vertical="center" wrapText="1" readingOrder="1"/>
    </xf>
    <xf numFmtId="0" fontId="30" fillId="7" borderId="4" xfId="0" applyFont="1" applyFill="1" applyBorder="1" applyAlignment="1">
      <alignment vertical="top" wrapText="1"/>
    </xf>
    <xf numFmtId="0" fontId="30" fillId="0" borderId="4" xfId="0" applyFont="1" applyBorder="1" applyAlignment="1" applyProtection="1">
      <alignment vertical="center" wrapText="1"/>
      <protection locked="0"/>
    </xf>
    <xf numFmtId="165" fontId="30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4" xfId="0" applyNumberFormat="1" applyFont="1" applyBorder="1" applyAlignment="1" applyProtection="1">
      <alignment horizontal="center" vertical="center" wrapText="1"/>
      <protection locked="0"/>
    </xf>
    <xf numFmtId="9" fontId="31" fillId="8" borderId="4" xfId="2" applyFont="1" applyFill="1" applyBorder="1" applyAlignment="1" applyProtection="1">
      <alignment horizontal="center" vertical="center" wrapText="1" readingOrder="1"/>
    </xf>
    <xf numFmtId="167" fontId="31" fillId="8" borderId="4" xfId="0" applyNumberFormat="1" applyFont="1" applyFill="1" applyBorder="1" applyAlignment="1">
      <alignment horizontal="center" vertical="center" wrapText="1" readingOrder="1"/>
    </xf>
    <xf numFmtId="165" fontId="41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1" fillId="8" borderId="4" xfId="2" applyNumberFormat="1" applyFont="1" applyFill="1" applyBorder="1" applyAlignment="1" applyProtection="1">
      <alignment horizontal="center" vertical="center" wrapText="1" readingOrder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>
        <bottom style="thin">
          <color indexed="64"/>
        </bottom>
      </border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59531</xdr:colOff>
      <xdr:row>87</xdr:row>
      <xdr:rowOff>32361</xdr:rowOff>
    </xdr:from>
    <xdr:ext cx="2488406" cy="693628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45299924"/>
          <a:ext cx="2488406" cy="6936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1" dataDxfId="29" headerRowBorderDxfId="22" tableBorderDxfId="28" totalsRowBorderDxfId="27">
  <tableColumns count="10">
    <tableColumn id="1" name="Producto" dataDxfId="20"/>
    <tableColumn id="2" name="Indicador" dataDxfId="19"/>
    <tableColumn id="3" name="Física_x000a_(A)" dataDxfId="18"/>
    <tableColumn id="4" name="Financiera_x000a_(B)" dataDxfId="17"/>
    <tableColumn id="9" name="Física_x000a_(C)" dataDxfId="16"/>
    <tableColumn id="10" name="Financiera_x000a_(D)" dataDxfId="15"/>
    <tableColumn id="5" name="Física _x000a_(E)" dataDxfId="14"/>
    <tableColumn id="6" name="Financiera _x000a_ (F)" dataDxfId="13"/>
    <tableColumn id="7" name="Física _x000a_(%)_x000a_ G=E/C" dataDxfId="12">
      <calculatedColumnFormula>IF(H29&gt;0,H29/F29,0)</calculatedColumnFormula>
    </tableColumn>
    <tableColumn id="8" name="Financiero _x000a_(%) _x000a_H=F/D" dataDxfId="11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0" dataDxfId="25" headerRowBorderDxfId="26" tableBorderDxfId="24" totalsRowBorderDxfId="23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71"/>
  <sheetViews>
    <sheetView tabSelected="1" view="pageBreakPreview" zoomScale="80" zoomScaleNormal="80" zoomScaleSheetLayoutView="80" workbookViewId="0">
      <selection activeCell="D16" sqref="D16:K16"/>
    </sheetView>
  </sheetViews>
  <sheetFormatPr baseColWidth="10" defaultColWidth="11.42578125" defaultRowHeight="15" x14ac:dyDescent="0.25"/>
  <cols>
    <col min="1" max="1" width="11.42578125" style="32"/>
    <col min="2" max="2" width="40.7109375" style="4" customWidth="1"/>
    <col min="3" max="3" width="28.140625" style="4" bestFit="1" customWidth="1"/>
    <col min="4" max="4" width="17.28515625" style="4" bestFit="1" customWidth="1"/>
    <col min="5" max="5" width="17.42578125" style="4" customWidth="1"/>
    <col min="6" max="6" width="13.42578125" style="4" bestFit="1" customWidth="1"/>
    <col min="7" max="7" width="16.140625" style="4" customWidth="1"/>
    <col min="8" max="8" width="15.5703125" style="4" customWidth="1"/>
    <col min="9" max="9" width="22.28515625" style="4" customWidth="1"/>
    <col min="10" max="10" width="15.7109375" style="4" customWidth="1"/>
    <col min="11" max="11" width="14.7109375" style="4" customWidth="1"/>
    <col min="12" max="16384" width="11.42578125" style="32"/>
  </cols>
  <sheetData>
    <row r="1" spans="2:11" ht="21" customHeight="1" x14ac:dyDescent="0.25">
      <c r="B1" s="122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2:11" ht="31.5" customHeight="1" x14ac:dyDescent="0.25">
      <c r="B2" s="123"/>
      <c r="C2" s="45" t="s">
        <v>1</v>
      </c>
      <c r="D2" s="45"/>
      <c r="E2" s="45" t="s">
        <v>2</v>
      </c>
      <c r="F2" s="45"/>
      <c r="G2" s="45"/>
      <c r="H2" s="45"/>
      <c r="I2" s="45"/>
      <c r="J2" s="46" t="s">
        <v>3</v>
      </c>
      <c r="K2" s="46" t="s">
        <v>4</v>
      </c>
    </row>
    <row r="3" spans="2:11" s="39" customFormat="1" ht="21.75" customHeight="1" x14ac:dyDescent="0.25">
      <c r="B3" s="124"/>
      <c r="C3" s="47" t="s">
        <v>5</v>
      </c>
      <c r="D3" s="47"/>
      <c r="E3" s="47" t="s">
        <v>110</v>
      </c>
      <c r="F3" s="47"/>
      <c r="G3" s="47"/>
      <c r="H3" s="47"/>
      <c r="I3" s="47"/>
      <c r="J3" s="48">
        <v>46035</v>
      </c>
      <c r="K3" s="49" t="s">
        <v>111</v>
      </c>
    </row>
    <row r="4" spans="2:1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2:11" ht="3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2:11" ht="15.75" x14ac:dyDescent="0.25">
      <c r="B6" s="50" t="s">
        <v>6</v>
      </c>
      <c r="C6" s="50"/>
      <c r="D6" s="50"/>
      <c r="E6" s="50"/>
      <c r="F6" s="50"/>
      <c r="G6" s="50"/>
      <c r="H6" s="50"/>
      <c r="I6" s="50"/>
      <c r="J6" s="50"/>
      <c r="K6" s="50"/>
    </row>
    <row r="7" spans="2:11" ht="15.75" x14ac:dyDescent="0.25">
      <c r="B7" s="51" t="s">
        <v>7</v>
      </c>
      <c r="C7" s="51"/>
      <c r="D7" s="51"/>
      <c r="E7" s="51"/>
      <c r="F7" s="51"/>
      <c r="G7" s="51"/>
      <c r="H7" s="51"/>
      <c r="I7" s="51"/>
      <c r="J7" s="51"/>
      <c r="K7" s="51"/>
    </row>
    <row r="8" spans="2:11" ht="20.25" customHeight="1" x14ac:dyDescent="0.25">
      <c r="B8" s="52" t="s">
        <v>8</v>
      </c>
      <c r="C8" s="53" t="s">
        <v>9</v>
      </c>
      <c r="D8" s="53"/>
      <c r="E8" s="53"/>
      <c r="F8" s="53"/>
      <c r="G8" s="53"/>
      <c r="H8" s="53"/>
      <c r="I8" s="53"/>
      <c r="J8" s="53"/>
      <c r="K8" s="53"/>
    </row>
    <row r="9" spans="2:11" ht="21" customHeight="1" x14ac:dyDescent="0.25">
      <c r="B9" s="54" t="s">
        <v>10</v>
      </c>
      <c r="C9" s="53" t="s">
        <v>11</v>
      </c>
      <c r="D9" s="53"/>
      <c r="E9" s="53"/>
      <c r="F9" s="53"/>
      <c r="G9" s="53"/>
      <c r="H9" s="53"/>
      <c r="I9" s="53"/>
      <c r="J9" s="53"/>
      <c r="K9" s="53"/>
    </row>
    <row r="10" spans="2:11" ht="19.5" customHeight="1" x14ac:dyDescent="0.25">
      <c r="B10" s="54" t="s">
        <v>12</v>
      </c>
      <c r="C10" s="53" t="s">
        <v>13</v>
      </c>
      <c r="D10" s="53"/>
      <c r="E10" s="53"/>
      <c r="F10" s="53"/>
      <c r="G10" s="53"/>
      <c r="H10" s="53"/>
      <c r="I10" s="53"/>
      <c r="J10" s="53"/>
      <c r="K10" s="53"/>
    </row>
    <row r="11" spans="2:11" ht="66" customHeight="1" x14ac:dyDescent="0.25">
      <c r="B11" s="52" t="s">
        <v>14</v>
      </c>
      <c r="C11" s="35" t="s">
        <v>15</v>
      </c>
      <c r="D11" s="35"/>
      <c r="E11" s="35"/>
      <c r="F11" s="35"/>
      <c r="G11" s="35"/>
      <c r="H11" s="35"/>
      <c r="I11" s="35"/>
      <c r="J11" s="35"/>
      <c r="K11" s="35"/>
    </row>
    <row r="12" spans="2:11" ht="69.75" customHeight="1" x14ac:dyDescent="0.25">
      <c r="B12" s="52" t="s">
        <v>16</v>
      </c>
      <c r="C12" s="35" t="s">
        <v>17</v>
      </c>
      <c r="D12" s="35"/>
      <c r="E12" s="35"/>
      <c r="F12" s="35"/>
      <c r="G12" s="35"/>
      <c r="H12" s="35"/>
      <c r="I12" s="35"/>
      <c r="J12" s="35"/>
      <c r="K12" s="35"/>
    </row>
    <row r="13" spans="2:11" ht="15.75" x14ac:dyDescent="0.25">
      <c r="B13" s="50" t="s">
        <v>18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2:11" ht="27.75" customHeight="1" x14ac:dyDescent="0.25">
      <c r="B14" s="55" t="s">
        <v>19</v>
      </c>
      <c r="C14" s="8">
        <v>3</v>
      </c>
      <c r="D14" s="18" t="s">
        <v>20</v>
      </c>
      <c r="E14" s="18"/>
      <c r="F14" s="18"/>
      <c r="G14" s="18"/>
      <c r="H14" s="18"/>
      <c r="I14" s="18"/>
      <c r="J14" s="18"/>
      <c r="K14" s="18"/>
    </row>
    <row r="15" spans="2:11" ht="33.75" customHeight="1" x14ac:dyDescent="0.25">
      <c r="B15" s="55" t="s">
        <v>21</v>
      </c>
      <c r="C15" s="56">
        <v>3.3</v>
      </c>
      <c r="D15" s="19" t="str">
        <f>IFERROR(VLOOKUP(C15,'[1]Validacion datos'!A8:B26,2,FALSE),"")</f>
        <v>Competitividad e innovavión en un ambiente favorable a la cooperación y la responsabilidad social</v>
      </c>
      <c r="E15" s="19"/>
      <c r="F15" s="19"/>
      <c r="G15" s="19"/>
      <c r="H15" s="19"/>
      <c r="I15" s="19"/>
      <c r="J15" s="19"/>
      <c r="K15" s="19"/>
    </row>
    <row r="16" spans="2:11" ht="39" customHeight="1" x14ac:dyDescent="0.25">
      <c r="B16" s="55" t="s">
        <v>22</v>
      </c>
      <c r="C16" s="57" t="s">
        <v>23</v>
      </c>
      <c r="D16" s="19" t="str">
        <f>IFERROR(VLOOKUP(C16,'[1]Validacion datos'!D8:E64,2,FALSE),"")</f>
        <v>Consolidar un sistema de educación superior de calidad, que responda a las necesidades del desarrollo de la Nación</v>
      </c>
      <c r="E16" s="19"/>
      <c r="F16" s="19"/>
      <c r="G16" s="19"/>
      <c r="H16" s="19"/>
      <c r="I16" s="19"/>
      <c r="J16" s="19"/>
      <c r="K16" s="19"/>
    </row>
    <row r="17" spans="2:11" ht="15.75" x14ac:dyDescent="0.25">
      <c r="B17" s="50" t="s">
        <v>24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2:11" ht="29.25" customHeight="1" x14ac:dyDescent="0.25">
      <c r="B18" s="52" t="s">
        <v>25</v>
      </c>
      <c r="C18" s="35" t="s">
        <v>26</v>
      </c>
      <c r="D18" s="35"/>
      <c r="E18" s="35"/>
      <c r="F18" s="35"/>
      <c r="G18" s="35"/>
      <c r="H18" s="35"/>
      <c r="I18" s="35"/>
      <c r="J18" s="35"/>
      <c r="K18" s="35"/>
    </row>
    <row r="19" spans="2:11" ht="33" customHeight="1" x14ac:dyDescent="0.25">
      <c r="B19" s="58" t="s">
        <v>27</v>
      </c>
      <c r="C19" s="35" t="s">
        <v>28</v>
      </c>
      <c r="D19" s="35"/>
      <c r="E19" s="35"/>
      <c r="F19" s="35"/>
      <c r="G19" s="35"/>
      <c r="H19" s="35"/>
      <c r="I19" s="35"/>
      <c r="J19" s="35"/>
      <c r="K19" s="35"/>
    </row>
    <row r="20" spans="2:11" ht="34.5" customHeight="1" x14ac:dyDescent="0.25">
      <c r="B20" s="58" t="s">
        <v>29</v>
      </c>
      <c r="C20" s="35" t="s">
        <v>30</v>
      </c>
      <c r="D20" s="35"/>
      <c r="E20" s="35"/>
      <c r="F20" s="35"/>
      <c r="G20" s="35"/>
      <c r="H20" s="35"/>
      <c r="I20" s="35"/>
      <c r="J20" s="35"/>
      <c r="K20" s="35"/>
    </row>
    <row r="21" spans="2:11" ht="41.25" customHeight="1" x14ac:dyDescent="0.25">
      <c r="B21" s="58" t="s">
        <v>31</v>
      </c>
      <c r="C21" s="35" t="s">
        <v>109</v>
      </c>
      <c r="D21" s="35"/>
      <c r="E21" s="35"/>
      <c r="F21" s="35"/>
      <c r="G21" s="35"/>
      <c r="H21" s="35"/>
      <c r="I21" s="35"/>
      <c r="J21" s="35"/>
      <c r="K21" s="35"/>
    </row>
    <row r="22" spans="2:11" ht="15.75" x14ac:dyDescent="0.25">
      <c r="B22" s="50" t="s">
        <v>32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2:11" ht="15.75" x14ac:dyDescent="0.25">
      <c r="B23" s="51" t="s">
        <v>33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2:11" s="40" customFormat="1" ht="30.75" customHeight="1" x14ac:dyDescent="0.25">
      <c r="B24" s="59" t="s">
        <v>34</v>
      </c>
      <c r="C24" s="59"/>
      <c r="D24" s="59" t="s">
        <v>35</v>
      </c>
      <c r="E24" s="59"/>
      <c r="F24" s="59"/>
      <c r="G24" s="59" t="s">
        <v>36</v>
      </c>
      <c r="H24" s="59"/>
      <c r="I24" s="59"/>
      <c r="J24" s="59" t="s">
        <v>37</v>
      </c>
      <c r="K24" s="59"/>
    </row>
    <row r="25" spans="2:11" s="41" customFormat="1" ht="31.5" customHeight="1" x14ac:dyDescent="0.3">
      <c r="B25" s="60">
        <f>SUM(Tabla13238104[Financiera
(B)])</f>
        <v>7330621381</v>
      </c>
      <c r="C25" s="60"/>
      <c r="D25" s="60">
        <f>SUM(Tabla13238104[Financiera
(D)])</f>
        <v>1832655345</v>
      </c>
      <c r="E25" s="60"/>
      <c r="F25" s="60"/>
      <c r="G25" s="60">
        <f>SUM(Tabla13238104[Financiera 
 (F)])</f>
        <v>1674722842.5847464</v>
      </c>
      <c r="H25" s="60"/>
      <c r="I25" s="60"/>
      <c r="J25" s="61">
        <f>+G25/D25</f>
        <v>0.9138231294574084</v>
      </c>
      <c r="K25" s="61"/>
    </row>
    <row r="26" spans="2:11" s="40" customFormat="1" ht="15.75" x14ac:dyDescent="0.25">
      <c r="B26" s="51" t="s">
        <v>38</v>
      </c>
      <c r="C26" s="51"/>
      <c r="D26" s="51"/>
      <c r="E26" s="51"/>
      <c r="F26" s="51"/>
      <c r="G26" s="51"/>
      <c r="H26" s="51"/>
      <c r="I26" s="51"/>
      <c r="J26" s="51"/>
      <c r="K26" s="51"/>
    </row>
    <row r="27" spans="2:11" s="40" customFormat="1" ht="21.75" customHeight="1" x14ac:dyDescent="0.25">
      <c r="B27" s="62"/>
      <c r="C27" s="62"/>
      <c r="D27" s="63" t="s">
        <v>39</v>
      </c>
      <c r="E27" s="64"/>
      <c r="F27" s="63" t="s">
        <v>40</v>
      </c>
      <c r="G27" s="64"/>
      <c r="H27" s="63" t="s">
        <v>41</v>
      </c>
      <c r="I27" s="63"/>
      <c r="J27" s="63" t="s">
        <v>42</v>
      </c>
      <c r="K27" s="64"/>
    </row>
    <row r="28" spans="2:11" s="40" customFormat="1" ht="47.25" x14ac:dyDescent="0.25">
      <c r="B28" s="65" t="s">
        <v>43</v>
      </c>
      <c r="C28" s="62" t="s">
        <v>44</v>
      </c>
      <c r="D28" s="65" t="s">
        <v>45</v>
      </c>
      <c r="E28" s="65" t="s">
        <v>46</v>
      </c>
      <c r="F28" s="65" t="s">
        <v>47</v>
      </c>
      <c r="G28" s="65" t="s">
        <v>48</v>
      </c>
      <c r="H28" s="65" t="s">
        <v>49</v>
      </c>
      <c r="I28" s="65" t="s">
        <v>50</v>
      </c>
      <c r="J28" s="65" t="s">
        <v>51</v>
      </c>
      <c r="K28" s="65" t="s">
        <v>52</v>
      </c>
    </row>
    <row r="29" spans="2:11" s="41" customFormat="1" ht="54.95" customHeight="1" x14ac:dyDescent="0.3">
      <c r="B29" s="66" t="s">
        <v>53</v>
      </c>
      <c r="C29" s="67" t="s">
        <v>54</v>
      </c>
      <c r="D29" s="68">
        <v>45425</v>
      </c>
      <c r="E29" s="68">
        <v>1035844780</v>
      </c>
      <c r="F29" s="68">
        <v>11357</v>
      </c>
      <c r="G29" s="68">
        <v>258961195</v>
      </c>
      <c r="H29" s="68">
        <v>11597</v>
      </c>
      <c r="I29" s="68">
        <v>241005552.86325985</v>
      </c>
      <c r="J29" s="69">
        <f t="shared" ref="J29:K37" si="0">IF(H29&gt;0,H29/F29,0)</f>
        <v>1.0211323412873119</v>
      </c>
      <c r="K29" s="69">
        <f t="shared" si="0"/>
        <v>0.93066280785142286</v>
      </c>
    </row>
    <row r="30" spans="2:11" s="41" customFormat="1" ht="54.95" customHeight="1" x14ac:dyDescent="0.3">
      <c r="B30" s="66" t="s">
        <v>55</v>
      </c>
      <c r="C30" s="67" t="s">
        <v>54</v>
      </c>
      <c r="D30" s="68">
        <v>14002</v>
      </c>
      <c r="E30" s="68">
        <v>1392868658</v>
      </c>
      <c r="F30" s="68">
        <v>3500</v>
      </c>
      <c r="G30" s="68">
        <v>348217164</v>
      </c>
      <c r="H30" s="68">
        <v>3699</v>
      </c>
      <c r="I30" s="68">
        <v>304646949.12673545</v>
      </c>
      <c r="J30" s="69">
        <f t="shared" si="0"/>
        <v>1.0568571428571429</v>
      </c>
      <c r="K30" s="69">
        <f t="shared" si="0"/>
        <v>0.87487631461709181</v>
      </c>
    </row>
    <row r="31" spans="2:11" s="41" customFormat="1" ht="54.95" customHeight="1" x14ac:dyDescent="0.3">
      <c r="B31" s="66" t="s">
        <v>56</v>
      </c>
      <c r="C31" s="67" t="s">
        <v>54</v>
      </c>
      <c r="D31" s="68">
        <v>17606</v>
      </c>
      <c r="E31" s="68">
        <v>482820363</v>
      </c>
      <c r="F31" s="68">
        <v>4401</v>
      </c>
      <c r="G31" s="68">
        <v>120705090.5</v>
      </c>
      <c r="H31" s="68">
        <v>4695</v>
      </c>
      <c r="I31" s="68">
        <v>119831502.2800757</v>
      </c>
      <c r="J31" s="69">
        <f>IF(H31&gt;0,H31/F31,0)</f>
        <v>1.0668029993183368</v>
      </c>
      <c r="K31" s="69">
        <f t="shared" si="0"/>
        <v>0.99276262321410291</v>
      </c>
    </row>
    <row r="32" spans="2:11" s="41" customFormat="1" ht="54.95" customHeight="1" x14ac:dyDescent="0.3">
      <c r="B32" s="66" t="s">
        <v>57</v>
      </c>
      <c r="C32" s="67" t="s">
        <v>54</v>
      </c>
      <c r="D32" s="68">
        <v>6093</v>
      </c>
      <c r="E32" s="68">
        <v>180226935</v>
      </c>
      <c r="F32" s="68">
        <v>1524</v>
      </c>
      <c r="G32" s="68">
        <v>45056734</v>
      </c>
      <c r="H32" s="68">
        <v>1611</v>
      </c>
      <c r="I32" s="68">
        <v>43164733.198113948</v>
      </c>
      <c r="J32" s="70">
        <f t="shared" si="0"/>
        <v>1.0570866141732282</v>
      </c>
      <c r="K32" s="69">
        <f t="shared" si="0"/>
        <v>0.95800847877953044</v>
      </c>
    </row>
    <row r="33" spans="2:11" s="41" customFormat="1" ht="54.95" customHeight="1" x14ac:dyDescent="0.3">
      <c r="B33" s="66" t="s">
        <v>58</v>
      </c>
      <c r="C33" s="67" t="s">
        <v>54</v>
      </c>
      <c r="D33" s="68">
        <v>81016</v>
      </c>
      <c r="E33" s="68">
        <v>874328266</v>
      </c>
      <c r="F33" s="68">
        <v>20254</v>
      </c>
      <c r="G33" s="68">
        <v>218582066.5</v>
      </c>
      <c r="H33" s="68">
        <v>20768</v>
      </c>
      <c r="I33" s="68">
        <v>192561074.30833125</v>
      </c>
      <c r="J33" s="71">
        <f t="shared" si="0"/>
        <v>1.0253777031697442</v>
      </c>
      <c r="K33" s="69">
        <f t="shared" si="0"/>
        <v>0.88095550285380453</v>
      </c>
    </row>
    <row r="34" spans="2:11" s="41" customFormat="1" ht="54.95" customHeight="1" x14ac:dyDescent="0.3">
      <c r="B34" s="66" t="s">
        <v>59</v>
      </c>
      <c r="C34" s="67" t="s">
        <v>54</v>
      </c>
      <c r="D34" s="68">
        <v>11001</v>
      </c>
      <c r="E34" s="68">
        <v>293965046</v>
      </c>
      <c r="F34" s="68">
        <v>2751</v>
      </c>
      <c r="G34" s="68">
        <v>73491262</v>
      </c>
      <c r="H34" s="68">
        <v>2837</v>
      </c>
      <c r="I34" s="68">
        <v>67782086.175216883</v>
      </c>
      <c r="J34" s="69">
        <f t="shared" si="0"/>
        <v>1.0312613595056344</v>
      </c>
      <c r="K34" s="69">
        <f t="shared" si="0"/>
        <v>0.92231490289576035</v>
      </c>
    </row>
    <row r="35" spans="2:11" s="41" customFormat="1" ht="54.95" customHeight="1" x14ac:dyDescent="0.3">
      <c r="B35" s="66" t="s">
        <v>60</v>
      </c>
      <c r="C35" s="67" t="s">
        <v>54</v>
      </c>
      <c r="D35" s="68">
        <v>61428</v>
      </c>
      <c r="E35" s="68">
        <v>1380519600</v>
      </c>
      <c r="F35" s="68">
        <v>15357</v>
      </c>
      <c r="G35" s="68">
        <v>345129900</v>
      </c>
      <c r="H35" s="68">
        <v>16559</v>
      </c>
      <c r="I35" s="68">
        <v>325028761.16005975</v>
      </c>
      <c r="J35" s="69">
        <f t="shared" si="0"/>
        <v>1.0782704955394935</v>
      </c>
      <c r="K35" s="69">
        <f t="shared" si="0"/>
        <v>0.9417577589193511</v>
      </c>
    </row>
    <row r="36" spans="2:11" s="41" customFormat="1" ht="54.95" customHeight="1" x14ac:dyDescent="0.3">
      <c r="B36" s="66" t="s">
        <v>61</v>
      </c>
      <c r="C36" s="67" t="s">
        <v>54</v>
      </c>
      <c r="D36" s="68">
        <v>32074</v>
      </c>
      <c r="E36" s="68">
        <v>423790077</v>
      </c>
      <c r="F36" s="68">
        <v>8018</v>
      </c>
      <c r="G36" s="68">
        <v>105947519</v>
      </c>
      <c r="H36" s="68">
        <v>7800</v>
      </c>
      <c r="I36" s="68">
        <v>102610094.15289137</v>
      </c>
      <c r="J36" s="69">
        <f t="shared" si="0"/>
        <v>0.97281117485657276</v>
      </c>
      <c r="K36" s="69">
        <f t="shared" si="0"/>
        <v>0.96849926379957385</v>
      </c>
    </row>
    <row r="37" spans="2:11" s="41" customFormat="1" ht="54.95" customHeight="1" x14ac:dyDescent="0.3">
      <c r="B37" s="66" t="s">
        <v>62</v>
      </c>
      <c r="C37" s="67" t="s">
        <v>54</v>
      </c>
      <c r="D37" s="68">
        <v>60215</v>
      </c>
      <c r="E37" s="68">
        <v>1266257656</v>
      </c>
      <c r="F37" s="68">
        <v>15053</v>
      </c>
      <c r="G37" s="68">
        <v>316564414</v>
      </c>
      <c r="H37" s="68">
        <v>15188</v>
      </c>
      <c r="I37" s="68">
        <v>278092089.32006228</v>
      </c>
      <c r="J37" s="69">
        <f t="shared" si="0"/>
        <v>1.0089683119643924</v>
      </c>
      <c r="K37" s="69">
        <f t="shared" si="0"/>
        <v>0.87846920570188369</v>
      </c>
    </row>
    <row r="38" spans="2:11" ht="18" customHeight="1" x14ac:dyDescent="0.25">
      <c r="B38" s="50" t="s">
        <v>63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2:11" ht="27.75" customHeight="1" x14ac:dyDescent="0.25">
      <c r="B39" s="51" t="s">
        <v>64</v>
      </c>
      <c r="C39" s="51"/>
      <c r="D39" s="51"/>
      <c r="E39" s="51"/>
      <c r="F39" s="51"/>
      <c r="G39" s="51"/>
      <c r="H39" s="51"/>
      <c r="I39" s="51"/>
      <c r="J39" s="51"/>
      <c r="K39" s="51"/>
    </row>
    <row r="40" spans="2:11" s="42" customFormat="1" ht="23.45" customHeight="1" x14ac:dyDescent="0.3">
      <c r="B40" s="72" t="s">
        <v>65</v>
      </c>
      <c r="C40" s="16" t="s">
        <v>53</v>
      </c>
      <c r="D40" s="16"/>
      <c r="E40" s="16"/>
      <c r="F40" s="16"/>
      <c r="G40" s="16"/>
      <c r="H40" s="16"/>
      <c r="I40" s="16"/>
      <c r="J40" s="16"/>
      <c r="K40" s="75"/>
    </row>
    <row r="41" spans="2:11" s="42" customFormat="1" ht="78" customHeight="1" x14ac:dyDescent="0.3">
      <c r="B41" s="73" t="s">
        <v>66</v>
      </c>
      <c r="C41" s="17" t="s">
        <v>108</v>
      </c>
      <c r="D41" s="17"/>
      <c r="E41" s="17"/>
      <c r="F41" s="17"/>
      <c r="G41" s="17"/>
      <c r="H41" s="17"/>
      <c r="I41" s="17"/>
      <c r="J41" s="17"/>
      <c r="K41" s="76"/>
    </row>
    <row r="42" spans="2:11" s="42" customFormat="1" ht="79.5" customHeight="1" x14ac:dyDescent="0.3">
      <c r="B42" s="73" t="s">
        <v>67</v>
      </c>
      <c r="C42" s="17" t="s">
        <v>114</v>
      </c>
      <c r="D42" s="17"/>
      <c r="E42" s="17"/>
      <c r="F42" s="17"/>
      <c r="G42" s="17"/>
      <c r="H42" s="17"/>
      <c r="I42" s="17"/>
      <c r="J42" s="17"/>
      <c r="K42" s="76"/>
    </row>
    <row r="43" spans="2:11" s="42" customFormat="1" ht="46.5" customHeight="1" x14ac:dyDescent="0.3">
      <c r="B43" s="74" t="s">
        <v>68</v>
      </c>
      <c r="C43" s="23" t="s">
        <v>125</v>
      </c>
      <c r="D43" s="23"/>
      <c r="E43" s="23"/>
      <c r="F43" s="23"/>
      <c r="G43" s="23"/>
      <c r="H43" s="23"/>
      <c r="I43" s="23"/>
      <c r="J43" s="23"/>
      <c r="K43" s="77"/>
    </row>
    <row r="44" spans="2:11" s="42" customFormat="1" ht="23.45" customHeight="1" x14ac:dyDescent="0.3">
      <c r="B44" s="72" t="s">
        <v>65</v>
      </c>
      <c r="C44" s="16" t="s">
        <v>55</v>
      </c>
      <c r="D44" s="16"/>
      <c r="E44" s="16"/>
      <c r="F44" s="16"/>
      <c r="G44" s="16"/>
      <c r="H44" s="16"/>
      <c r="I44" s="16"/>
      <c r="J44" s="16"/>
      <c r="K44" s="75"/>
    </row>
    <row r="45" spans="2:11" s="42" customFormat="1" ht="74.25" customHeight="1" x14ac:dyDescent="0.3">
      <c r="B45" s="73" t="s">
        <v>66</v>
      </c>
      <c r="C45" s="14" t="s">
        <v>69</v>
      </c>
      <c r="D45" s="14"/>
      <c r="E45" s="14"/>
      <c r="F45" s="14"/>
      <c r="G45" s="14"/>
      <c r="H45" s="14"/>
      <c r="I45" s="14"/>
      <c r="J45" s="14"/>
      <c r="K45" s="78"/>
    </row>
    <row r="46" spans="2:11" s="42" customFormat="1" ht="71.25" customHeight="1" x14ac:dyDescent="0.3">
      <c r="B46" s="73" t="s">
        <v>67</v>
      </c>
      <c r="C46" s="17" t="s">
        <v>115</v>
      </c>
      <c r="D46" s="17"/>
      <c r="E46" s="17"/>
      <c r="F46" s="17"/>
      <c r="G46" s="17"/>
      <c r="H46" s="17"/>
      <c r="I46" s="17"/>
      <c r="J46" s="17"/>
      <c r="K46" s="76"/>
    </row>
    <row r="47" spans="2:11" s="42" customFormat="1" ht="60" customHeight="1" x14ac:dyDescent="0.3">
      <c r="B47" s="74" t="s">
        <v>68</v>
      </c>
      <c r="C47" s="23" t="s">
        <v>126</v>
      </c>
      <c r="D47" s="23"/>
      <c r="E47" s="23"/>
      <c r="F47" s="23"/>
      <c r="G47" s="23"/>
      <c r="H47" s="23"/>
      <c r="I47" s="23"/>
      <c r="J47" s="23"/>
      <c r="K47" s="77"/>
    </row>
    <row r="48" spans="2:11" s="42" customFormat="1" ht="23.25" customHeight="1" x14ac:dyDescent="0.3">
      <c r="B48" s="72" t="s">
        <v>65</v>
      </c>
      <c r="C48" s="16" t="s">
        <v>56</v>
      </c>
      <c r="D48" s="16"/>
      <c r="E48" s="16"/>
      <c r="F48" s="16"/>
      <c r="G48" s="16"/>
      <c r="H48" s="16"/>
      <c r="I48" s="16"/>
      <c r="J48" s="16"/>
      <c r="K48" s="75"/>
    </row>
    <row r="49" spans="2:11" s="42" customFormat="1" ht="37.9" customHeight="1" x14ac:dyDescent="0.3">
      <c r="B49" s="73" t="s">
        <v>66</v>
      </c>
      <c r="C49" s="14" t="s">
        <v>70</v>
      </c>
      <c r="D49" s="14"/>
      <c r="E49" s="14"/>
      <c r="F49" s="14"/>
      <c r="G49" s="14"/>
      <c r="H49" s="14"/>
      <c r="I49" s="14"/>
      <c r="J49" s="14"/>
      <c r="K49" s="78"/>
    </row>
    <row r="50" spans="2:11" s="42" customFormat="1" ht="71.25" customHeight="1" x14ac:dyDescent="0.3">
      <c r="B50" s="73" t="s">
        <v>67</v>
      </c>
      <c r="C50" s="17" t="s">
        <v>116</v>
      </c>
      <c r="D50" s="17"/>
      <c r="E50" s="17"/>
      <c r="F50" s="17"/>
      <c r="G50" s="17"/>
      <c r="H50" s="17"/>
      <c r="I50" s="17"/>
      <c r="J50" s="17"/>
      <c r="K50" s="76"/>
    </row>
    <row r="51" spans="2:11" s="42" customFormat="1" ht="51.75" customHeight="1" x14ac:dyDescent="0.3">
      <c r="B51" s="74" t="s">
        <v>68</v>
      </c>
      <c r="C51" s="23" t="s">
        <v>127</v>
      </c>
      <c r="D51" s="23"/>
      <c r="E51" s="23"/>
      <c r="F51" s="23"/>
      <c r="G51" s="23"/>
      <c r="H51" s="23"/>
      <c r="I51" s="23"/>
      <c r="J51" s="23"/>
      <c r="K51" s="77"/>
    </row>
    <row r="52" spans="2:11" s="42" customFormat="1" ht="23.45" customHeight="1" x14ac:dyDescent="0.3">
      <c r="B52" s="72" t="s">
        <v>65</v>
      </c>
      <c r="C52" s="79" t="s">
        <v>57</v>
      </c>
      <c r="D52" s="16"/>
      <c r="E52" s="16"/>
      <c r="F52" s="16"/>
      <c r="G52" s="16"/>
      <c r="H52" s="16"/>
      <c r="I52" s="16"/>
      <c r="J52" s="16"/>
      <c r="K52" s="75"/>
    </row>
    <row r="53" spans="2:11" s="42" customFormat="1" ht="62.25" customHeight="1" x14ac:dyDescent="0.3">
      <c r="B53" s="73" t="s">
        <v>66</v>
      </c>
      <c r="C53" s="80" t="s">
        <v>71</v>
      </c>
      <c r="D53" s="14"/>
      <c r="E53" s="14"/>
      <c r="F53" s="14"/>
      <c r="G53" s="14"/>
      <c r="H53" s="14"/>
      <c r="I53" s="14"/>
      <c r="J53" s="14"/>
      <c r="K53" s="78"/>
    </row>
    <row r="54" spans="2:11" s="42" customFormat="1" ht="74.25" customHeight="1" x14ac:dyDescent="0.3">
      <c r="B54" s="73" t="s">
        <v>67</v>
      </c>
      <c r="C54" s="81" t="s">
        <v>117</v>
      </c>
      <c r="D54" s="17"/>
      <c r="E54" s="17"/>
      <c r="F54" s="17"/>
      <c r="G54" s="17"/>
      <c r="H54" s="17"/>
      <c r="I54" s="17"/>
      <c r="J54" s="17"/>
      <c r="K54" s="76"/>
    </row>
    <row r="55" spans="2:11" s="42" customFormat="1" ht="54.75" customHeight="1" x14ac:dyDescent="0.3">
      <c r="B55" s="74" t="s">
        <v>68</v>
      </c>
      <c r="C55" s="82" t="s">
        <v>128</v>
      </c>
      <c r="D55" s="23"/>
      <c r="E55" s="23"/>
      <c r="F55" s="23"/>
      <c r="G55" s="23"/>
      <c r="H55" s="23"/>
      <c r="I55" s="23"/>
      <c r="J55" s="23"/>
      <c r="K55" s="77"/>
    </row>
    <row r="56" spans="2:11" s="42" customFormat="1" ht="23.45" customHeight="1" x14ac:dyDescent="0.3">
      <c r="B56" s="72" t="s">
        <v>65</v>
      </c>
      <c r="C56" s="79" t="s">
        <v>58</v>
      </c>
      <c r="D56" s="16"/>
      <c r="E56" s="16"/>
      <c r="F56" s="16"/>
      <c r="G56" s="16"/>
      <c r="H56" s="16"/>
      <c r="I56" s="16"/>
      <c r="J56" s="16"/>
      <c r="K56" s="75"/>
    </row>
    <row r="57" spans="2:11" s="42" customFormat="1" ht="100.5" customHeight="1" x14ac:dyDescent="0.3">
      <c r="B57" s="73" t="s">
        <v>66</v>
      </c>
      <c r="C57" s="80" t="s">
        <v>72</v>
      </c>
      <c r="D57" s="14"/>
      <c r="E57" s="14"/>
      <c r="F57" s="14"/>
      <c r="G57" s="14"/>
      <c r="H57" s="14"/>
      <c r="I57" s="14"/>
      <c r="J57" s="14"/>
      <c r="K57" s="78"/>
    </row>
    <row r="58" spans="2:11" s="42" customFormat="1" ht="71.25" customHeight="1" x14ac:dyDescent="0.3">
      <c r="B58" s="73" t="s">
        <v>67</v>
      </c>
      <c r="C58" s="81" t="s">
        <v>118</v>
      </c>
      <c r="D58" s="17"/>
      <c r="E58" s="17"/>
      <c r="F58" s="17"/>
      <c r="G58" s="17"/>
      <c r="H58" s="17"/>
      <c r="I58" s="17"/>
      <c r="J58" s="17"/>
      <c r="K58" s="76"/>
    </row>
    <row r="59" spans="2:11" s="42" customFormat="1" ht="54" customHeight="1" x14ac:dyDescent="0.3">
      <c r="B59" s="74" t="s">
        <v>68</v>
      </c>
      <c r="C59" s="82" t="s">
        <v>132</v>
      </c>
      <c r="D59" s="23"/>
      <c r="E59" s="23"/>
      <c r="F59" s="23"/>
      <c r="G59" s="23"/>
      <c r="H59" s="23"/>
      <c r="I59" s="23"/>
      <c r="J59" s="23"/>
      <c r="K59" s="77"/>
    </row>
    <row r="60" spans="2:11" s="42" customFormat="1" ht="23.45" customHeight="1" x14ac:dyDescent="0.3">
      <c r="B60" s="72" t="s">
        <v>65</v>
      </c>
      <c r="C60" s="79" t="s">
        <v>59</v>
      </c>
      <c r="D60" s="16"/>
      <c r="E60" s="16"/>
      <c r="F60" s="16"/>
      <c r="G60" s="16"/>
      <c r="H60" s="16"/>
      <c r="I60" s="16"/>
      <c r="J60" s="16"/>
      <c r="K60" s="75"/>
    </row>
    <row r="61" spans="2:11" ht="139.5" customHeight="1" x14ac:dyDescent="0.25">
      <c r="B61" s="73" t="s">
        <v>66</v>
      </c>
      <c r="C61" s="80" t="s">
        <v>73</v>
      </c>
      <c r="D61" s="14"/>
      <c r="E61" s="14"/>
      <c r="F61" s="14"/>
      <c r="G61" s="14"/>
      <c r="H61" s="14"/>
      <c r="I61" s="14"/>
      <c r="J61" s="14"/>
      <c r="K61" s="78"/>
    </row>
    <row r="62" spans="2:11" ht="51.75" customHeight="1" x14ac:dyDescent="0.25">
      <c r="B62" s="73" t="s">
        <v>67</v>
      </c>
      <c r="C62" s="81" t="s">
        <v>119</v>
      </c>
      <c r="D62" s="17"/>
      <c r="E62" s="17"/>
      <c r="F62" s="17"/>
      <c r="G62" s="17"/>
      <c r="H62" s="17"/>
      <c r="I62" s="17"/>
      <c r="J62" s="17"/>
      <c r="K62" s="76"/>
    </row>
    <row r="63" spans="2:11" ht="38.25" customHeight="1" x14ac:dyDescent="0.25">
      <c r="B63" s="74" t="s">
        <v>68</v>
      </c>
      <c r="C63" s="82" t="s">
        <v>129</v>
      </c>
      <c r="D63" s="23"/>
      <c r="E63" s="23"/>
      <c r="F63" s="23"/>
      <c r="G63" s="23"/>
      <c r="H63" s="23"/>
      <c r="I63" s="23"/>
      <c r="J63" s="23"/>
      <c r="K63" s="77"/>
    </row>
    <row r="64" spans="2:11" s="42" customFormat="1" ht="23.45" customHeight="1" x14ac:dyDescent="0.3">
      <c r="B64" s="72" t="s">
        <v>65</v>
      </c>
      <c r="C64" s="79" t="s">
        <v>60</v>
      </c>
      <c r="D64" s="16"/>
      <c r="E64" s="16"/>
      <c r="F64" s="16"/>
      <c r="G64" s="16"/>
      <c r="H64" s="16"/>
      <c r="I64" s="16"/>
      <c r="J64" s="16"/>
      <c r="K64" s="75"/>
    </row>
    <row r="65" spans="2:11" ht="60" customHeight="1" x14ac:dyDescent="0.25">
      <c r="B65" s="73" t="s">
        <v>66</v>
      </c>
      <c r="C65" s="80" t="s">
        <v>74</v>
      </c>
      <c r="D65" s="14"/>
      <c r="E65" s="14"/>
      <c r="F65" s="14"/>
      <c r="G65" s="14"/>
      <c r="H65" s="14"/>
      <c r="I65" s="14"/>
      <c r="J65" s="14"/>
      <c r="K65" s="78"/>
    </row>
    <row r="66" spans="2:11" ht="69.75" customHeight="1" x14ac:dyDescent="0.25">
      <c r="B66" s="73" t="s">
        <v>67</v>
      </c>
      <c r="C66" s="81" t="s">
        <v>120</v>
      </c>
      <c r="D66" s="17"/>
      <c r="E66" s="17"/>
      <c r="F66" s="17"/>
      <c r="G66" s="17"/>
      <c r="H66" s="17"/>
      <c r="I66" s="17"/>
      <c r="J66" s="17"/>
      <c r="K66" s="76"/>
    </row>
    <row r="67" spans="2:11" ht="51" customHeight="1" x14ac:dyDescent="0.25">
      <c r="B67" s="74" t="s">
        <v>68</v>
      </c>
      <c r="C67" s="82" t="s">
        <v>130</v>
      </c>
      <c r="D67" s="23"/>
      <c r="E67" s="23"/>
      <c r="F67" s="23"/>
      <c r="G67" s="23"/>
      <c r="H67" s="23"/>
      <c r="I67" s="23"/>
      <c r="J67" s="23"/>
      <c r="K67" s="77"/>
    </row>
    <row r="68" spans="2:11" s="42" customFormat="1" ht="23.45" customHeight="1" x14ac:dyDescent="0.3">
      <c r="B68" s="72" t="s">
        <v>65</v>
      </c>
      <c r="C68" s="79" t="s">
        <v>61</v>
      </c>
      <c r="D68" s="16"/>
      <c r="E68" s="16"/>
      <c r="F68" s="16"/>
      <c r="G68" s="16"/>
      <c r="H68" s="16"/>
      <c r="I68" s="16"/>
      <c r="J68" s="16"/>
      <c r="K68" s="75"/>
    </row>
    <row r="69" spans="2:11" s="42" customFormat="1" ht="63" customHeight="1" x14ac:dyDescent="0.3">
      <c r="B69" s="73" t="s">
        <v>66</v>
      </c>
      <c r="C69" s="80" t="s">
        <v>75</v>
      </c>
      <c r="D69" s="14"/>
      <c r="E69" s="14"/>
      <c r="F69" s="14"/>
      <c r="G69" s="14"/>
      <c r="H69" s="14"/>
      <c r="I69" s="14"/>
      <c r="J69" s="14"/>
      <c r="K69" s="78"/>
    </row>
    <row r="70" spans="2:11" s="42" customFormat="1" ht="68.25" customHeight="1" x14ac:dyDescent="0.3">
      <c r="B70" s="73" t="s">
        <v>67</v>
      </c>
      <c r="C70" s="81" t="s">
        <v>121</v>
      </c>
      <c r="D70" s="17"/>
      <c r="E70" s="17"/>
      <c r="F70" s="17"/>
      <c r="G70" s="17"/>
      <c r="H70" s="17"/>
      <c r="I70" s="17"/>
      <c r="J70" s="17"/>
      <c r="K70" s="76"/>
    </row>
    <row r="71" spans="2:11" s="42" customFormat="1" ht="41.25" customHeight="1" x14ac:dyDescent="0.3">
      <c r="B71" s="74" t="s">
        <v>68</v>
      </c>
      <c r="C71" s="82" t="s">
        <v>131</v>
      </c>
      <c r="D71" s="23"/>
      <c r="E71" s="23"/>
      <c r="F71" s="23"/>
      <c r="G71" s="23"/>
      <c r="H71" s="23"/>
      <c r="I71" s="23"/>
      <c r="J71" s="23"/>
      <c r="K71" s="77"/>
    </row>
    <row r="72" spans="2:11" s="42" customFormat="1" ht="23.45" customHeight="1" x14ac:dyDescent="0.3">
      <c r="B72" s="72" t="s">
        <v>65</v>
      </c>
      <c r="C72" s="79" t="s">
        <v>62</v>
      </c>
      <c r="D72" s="16"/>
      <c r="E72" s="16"/>
      <c r="F72" s="16"/>
      <c r="G72" s="16"/>
      <c r="H72" s="16"/>
      <c r="I72" s="16"/>
      <c r="J72" s="16"/>
      <c r="K72" s="75"/>
    </row>
    <row r="73" spans="2:11" s="42" customFormat="1" ht="53.25" customHeight="1" x14ac:dyDescent="0.3">
      <c r="B73" s="73" t="s">
        <v>66</v>
      </c>
      <c r="C73" s="80" t="s">
        <v>76</v>
      </c>
      <c r="D73" s="14"/>
      <c r="E73" s="14"/>
      <c r="F73" s="14"/>
      <c r="G73" s="14"/>
      <c r="H73" s="14"/>
      <c r="I73" s="14"/>
      <c r="J73" s="14"/>
      <c r="K73" s="78"/>
    </row>
    <row r="74" spans="2:11" s="42" customFormat="1" ht="72.75" customHeight="1" x14ac:dyDescent="0.3">
      <c r="B74" s="73" t="s">
        <v>67</v>
      </c>
      <c r="C74" s="81" t="s">
        <v>122</v>
      </c>
      <c r="D74" s="17"/>
      <c r="E74" s="17"/>
      <c r="F74" s="17"/>
      <c r="G74" s="17"/>
      <c r="H74" s="17"/>
      <c r="I74" s="17"/>
      <c r="J74" s="17"/>
      <c r="K74" s="76"/>
    </row>
    <row r="75" spans="2:11" s="42" customFormat="1" ht="41.25" customHeight="1" x14ac:dyDescent="0.3">
      <c r="B75" s="74" t="s">
        <v>68</v>
      </c>
      <c r="C75" s="82" t="s">
        <v>133</v>
      </c>
      <c r="D75" s="23"/>
      <c r="E75" s="23"/>
      <c r="F75" s="23"/>
      <c r="G75" s="23"/>
      <c r="H75" s="23"/>
      <c r="I75" s="23"/>
      <c r="J75" s="23"/>
      <c r="K75" s="77"/>
    </row>
    <row r="76" spans="2:11" s="42" customFormat="1" ht="17.25" x14ac:dyDescent="0.3">
      <c r="B76" s="83" t="s">
        <v>77</v>
      </c>
      <c r="C76" s="84"/>
      <c r="D76" s="84"/>
      <c r="E76" s="84"/>
      <c r="F76" s="84"/>
      <c r="G76" s="84"/>
      <c r="H76" s="84"/>
      <c r="I76" s="84"/>
      <c r="J76" s="84"/>
      <c r="K76" s="85"/>
    </row>
    <row r="77" spans="2:11" s="42" customFormat="1" ht="17.25" x14ac:dyDescent="0.3">
      <c r="B77" s="86" t="s">
        <v>78</v>
      </c>
      <c r="C77" s="87"/>
      <c r="D77" s="87"/>
      <c r="E77" s="87"/>
      <c r="F77" s="87"/>
      <c r="G77" s="87"/>
      <c r="H77" s="87"/>
      <c r="I77" s="87"/>
      <c r="J77" s="87"/>
      <c r="K77" s="88"/>
    </row>
    <row r="78" spans="2:11" s="42" customFormat="1" ht="132" customHeight="1" x14ac:dyDescent="0.3">
      <c r="B78" s="89" t="s">
        <v>79</v>
      </c>
      <c r="C78" s="90"/>
      <c r="D78" s="90"/>
      <c r="E78" s="90"/>
      <c r="F78" s="90"/>
      <c r="G78" s="90"/>
      <c r="H78" s="90"/>
      <c r="I78" s="90"/>
      <c r="J78" s="90"/>
      <c r="K78" s="91"/>
    </row>
    <row r="79" spans="2:11" s="42" customFormat="1" ht="17.25" x14ac:dyDescent="0.3"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2:11" s="42" customFormat="1" ht="17.25" x14ac:dyDescent="0.3">
      <c r="B80" s="10" t="s">
        <v>80</v>
      </c>
      <c r="C80" s="10"/>
      <c r="D80" s="10"/>
      <c r="E80" s="10"/>
      <c r="F80" s="10"/>
      <c r="G80" s="10"/>
      <c r="H80" s="10"/>
      <c r="I80" s="10"/>
      <c r="J80" s="10"/>
      <c r="K80" s="10"/>
    </row>
    <row r="81" spans="2:11" s="42" customFormat="1" ht="17.25" x14ac:dyDescent="0.3">
      <c r="B81" s="2"/>
      <c r="C81" s="2"/>
      <c r="D81" s="2"/>
      <c r="E81" s="2"/>
      <c r="F81" s="2"/>
      <c r="G81" s="2"/>
      <c r="H81" s="11"/>
      <c r="I81" s="11"/>
      <c r="J81" s="11"/>
      <c r="K81" s="11"/>
    </row>
    <row r="82" spans="2:11" s="42" customFormat="1" ht="17.25" x14ac:dyDescent="0.3">
      <c r="B82" s="38" t="s">
        <v>81</v>
      </c>
      <c r="C82" s="22">
        <f>B25</f>
        <v>7330621381</v>
      </c>
      <c r="D82" s="22"/>
      <c r="E82" s="2"/>
      <c r="F82" s="2"/>
      <c r="G82" s="2"/>
      <c r="H82" s="12"/>
      <c r="I82" s="12"/>
      <c r="J82" s="12"/>
      <c r="K82" s="12"/>
    </row>
    <row r="83" spans="2:11" s="42" customFormat="1" ht="17.25" x14ac:dyDescent="0.3">
      <c r="B83" s="38" t="s">
        <v>82</v>
      </c>
      <c r="C83" s="22">
        <f>+D25</f>
        <v>1832655345</v>
      </c>
      <c r="D83" s="22"/>
      <c r="E83" s="2"/>
      <c r="F83" s="2"/>
      <c r="G83" s="2"/>
      <c r="H83" s="12"/>
      <c r="I83" s="12"/>
      <c r="J83" s="12"/>
      <c r="K83" s="12"/>
    </row>
    <row r="84" spans="2:11" s="42" customFormat="1" ht="17.25" x14ac:dyDescent="0.3">
      <c r="B84" s="38" t="s">
        <v>83</v>
      </c>
      <c r="C84" s="22">
        <f>+G25</f>
        <v>1674722842.5847464</v>
      </c>
      <c r="D84" s="22"/>
      <c r="E84" s="13"/>
      <c r="F84" s="13"/>
      <c r="G84" s="13"/>
      <c r="H84" s="13"/>
      <c r="I84" s="13"/>
      <c r="J84" s="13"/>
      <c r="K84" s="13"/>
    </row>
    <row r="85" spans="2:11" x14ac:dyDescent="0.25">
      <c r="B85" s="43"/>
      <c r="C85" s="3"/>
      <c r="D85" s="3"/>
    </row>
    <row r="86" spans="2:11" x14ac:dyDescent="0.25">
      <c r="B86" s="43"/>
      <c r="C86" s="3"/>
      <c r="D86" s="3"/>
    </row>
    <row r="87" spans="2:11" x14ac:dyDescent="0.25">
      <c r="B87" s="43"/>
      <c r="C87" s="3"/>
      <c r="D87" s="3"/>
    </row>
    <row r="88" spans="2:11" ht="17.25" x14ac:dyDescent="0.25">
      <c r="B88" s="98"/>
      <c r="C88" s="95" t="s">
        <v>0</v>
      </c>
      <c r="D88" s="44"/>
      <c r="E88" s="44"/>
      <c r="F88" s="44"/>
      <c r="G88" s="44"/>
      <c r="H88" s="44"/>
      <c r="I88" s="44"/>
      <c r="J88" s="44"/>
      <c r="K88" s="44"/>
    </row>
    <row r="89" spans="2:11" ht="25.5" customHeight="1" x14ac:dyDescent="0.25">
      <c r="B89" s="99"/>
      <c r="C89" s="96" t="s">
        <v>1</v>
      </c>
      <c r="D89" s="45"/>
      <c r="E89" s="45" t="s">
        <v>2</v>
      </c>
      <c r="F89" s="45"/>
      <c r="G89" s="45"/>
      <c r="H89" s="45"/>
      <c r="I89" s="45"/>
      <c r="J89" s="46" t="s">
        <v>3</v>
      </c>
      <c r="K89" s="46" t="s">
        <v>4</v>
      </c>
    </row>
    <row r="90" spans="2:11" ht="18" customHeight="1" x14ac:dyDescent="0.25">
      <c r="B90" s="100"/>
      <c r="C90" s="97" t="s">
        <v>5</v>
      </c>
      <c r="D90" s="92"/>
      <c r="E90" s="47" t="s">
        <v>110</v>
      </c>
      <c r="F90" s="47"/>
      <c r="G90" s="47"/>
      <c r="H90" s="47"/>
      <c r="I90" s="47"/>
      <c r="J90" s="93">
        <v>46035</v>
      </c>
      <c r="K90" s="94" t="s">
        <v>111</v>
      </c>
    </row>
    <row r="91" spans="2:11" ht="17.25" x14ac:dyDescent="0.3"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2:11" ht="3" customHeight="1" x14ac:dyDescent="0.3"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2:11" ht="17.25" x14ac:dyDescent="0.25">
      <c r="B93" s="36" t="s">
        <v>6</v>
      </c>
      <c r="C93" s="36"/>
      <c r="D93" s="36"/>
      <c r="E93" s="36"/>
      <c r="F93" s="36"/>
      <c r="G93" s="36"/>
      <c r="H93" s="36"/>
      <c r="I93" s="36"/>
      <c r="J93" s="36"/>
      <c r="K93" s="36"/>
    </row>
    <row r="94" spans="2:11" ht="19.5" customHeight="1" x14ac:dyDescent="0.25">
      <c r="B94" s="101" t="s">
        <v>7</v>
      </c>
      <c r="C94" s="101"/>
      <c r="D94" s="101"/>
      <c r="E94" s="101"/>
      <c r="F94" s="101"/>
      <c r="G94" s="101"/>
      <c r="H94" s="101"/>
      <c r="I94" s="101"/>
      <c r="J94" s="101"/>
      <c r="K94" s="101"/>
    </row>
    <row r="95" spans="2:11" ht="19.5" customHeight="1" x14ac:dyDescent="0.25">
      <c r="B95" s="102" t="s">
        <v>8</v>
      </c>
      <c r="C95" s="103" t="s">
        <v>9</v>
      </c>
      <c r="D95" s="103"/>
      <c r="E95" s="103"/>
      <c r="F95" s="103"/>
      <c r="G95" s="103"/>
      <c r="H95" s="103"/>
      <c r="I95" s="103"/>
      <c r="J95" s="103"/>
      <c r="K95" s="103"/>
    </row>
    <row r="96" spans="2:11" ht="36" customHeight="1" x14ac:dyDescent="0.3">
      <c r="B96" s="104" t="s">
        <v>10</v>
      </c>
      <c r="C96" s="103" t="s">
        <v>11</v>
      </c>
      <c r="D96" s="103"/>
      <c r="E96" s="103"/>
      <c r="F96" s="103"/>
      <c r="G96" s="103"/>
      <c r="H96" s="103"/>
      <c r="I96" s="103"/>
      <c r="J96" s="103"/>
      <c r="K96" s="103"/>
    </row>
    <row r="97" spans="2:11" ht="23.25" customHeight="1" x14ac:dyDescent="0.3">
      <c r="B97" s="104" t="s">
        <v>12</v>
      </c>
      <c r="C97" s="103" t="s">
        <v>13</v>
      </c>
      <c r="D97" s="103"/>
      <c r="E97" s="103"/>
      <c r="F97" s="103"/>
      <c r="G97" s="103"/>
      <c r="H97" s="103"/>
      <c r="I97" s="103"/>
      <c r="J97" s="103"/>
      <c r="K97" s="103"/>
    </row>
    <row r="98" spans="2:11" ht="66" customHeight="1" x14ac:dyDescent="0.25">
      <c r="B98" s="52" t="s">
        <v>14</v>
      </c>
      <c r="C98" s="105" t="s">
        <v>15</v>
      </c>
      <c r="D98" s="105"/>
      <c r="E98" s="105"/>
      <c r="F98" s="105"/>
      <c r="G98" s="105"/>
      <c r="H98" s="105"/>
      <c r="I98" s="105"/>
      <c r="J98" s="105"/>
      <c r="K98" s="105"/>
    </row>
    <row r="99" spans="2:11" ht="58.5" customHeight="1" x14ac:dyDescent="0.25">
      <c r="B99" s="52" t="s">
        <v>16</v>
      </c>
      <c r="C99" s="105" t="s">
        <v>17</v>
      </c>
      <c r="D99" s="105"/>
      <c r="E99" s="105"/>
      <c r="F99" s="105"/>
      <c r="G99" s="105"/>
      <c r="H99" s="105"/>
      <c r="I99" s="105"/>
      <c r="J99" s="105"/>
      <c r="K99" s="105"/>
    </row>
    <row r="100" spans="2:11" ht="17.25" x14ac:dyDescent="0.25">
      <c r="B100" s="36" t="s">
        <v>18</v>
      </c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2:11" ht="20.25" customHeight="1" x14ac:dyDescent="0.25">
      <c r="B101" s="102" t="s">
        <v>19</v>
      </c>
      <c r="C101" s="8">
        <v>3</v>
      </c>
      <c r="D101" s="18" t="s">
        <v>20</v>
      </c>
      <c r="E101" s="18"/>
      <c r="F101" s="18"/>
      <c r="G101" s="18"/>
      <c r="H101" s="18"/>
      <c r="I101" s="18"/>
      <c r="J101" s="18"/>
      <c r="K101" s="18"/>
    </row>
    <row r="102" spans="2:11" ht="38.25" customHeight="1" x14ac:dyDescent="0.25">
      <c r="B102" s="102" t="s">
        <v>21</v>
      </c>
      <c r="C102" s="56">
        <v>3.3</v>
      </c>
      <c r="D102" s="19" t="s">
        <v>84</v>
      </c>
      <c r="E102" s="19"/>
      <c r="F102" s="19"/>
      <c r="G102" s="19"/>
      <c r="H102" s="19"/>
      <c r="I102" s="19"/>
      <c r="J102" s="19"/>
      <c r="K102" s="19"/>
    </row>
    <row r="103" spans="2:11" ht="40.5" customHeight="1" x14ac:dyDescent="0.25">
      <c r="B103" s="102" t="s">
        <v>22</v>
      </c>
      <c r="C103" s="57" t="s">
        <v>23</v>
      </c>
      <c r="D103" s="19" t="s">
        <v>85</v>
      </c>
      <c r="E103" s="19"/>
      <c r="F103" s="19"/>
      <c r="G103" s="19"/>
      <c r="H103" s="19"/>
      <c r="I103" s="19"/>
      <c r="J103" s="19"/>
      <c r="K103" s="19"/>
    </row>
    <row r="104" spans="2:11" ht="17.25" x14ac:dyDescent="0.25">
      <c r="B104" s="36" t="s">
        <v>24</v>
      </c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2:11" ht="17.25" x14ac:dyDescent="0.25">
      <c r="B105" s="102" t="s">
        <v>25</v>
      </c>
      <c r="C105" s="35" t="s">
        <v>86</v>
      </c>
      <c r="D105" s="35"/>
      <c r="E105" s="35"/>
      <c r="F105" s="35"/>
      <c r="G105" s="35"/>
      <c r="H105" s="35"/>
      <c r="I105" s="35"/>
      <c r="J105" s="35"/>
      <c r="K105" s="35"/>
    </row>
    <row r="106" spans="2:11" ht="67.900000000000006" customHeight="1" x14ac:dyDescent="0.25">
      <c r="B106" s="106" t="s">
        <v>27</v>
      </c>
      <c r="C106" s="35" t="s">
        <v>87</v>
      </c>
      <c r="D106" s="35"/>
      <c r="E106" s="35"/>
      <c r="F106" s="35"/>
      <c r="G106" s="35"/>
      <c r="H106" s="35"/>
      <c r="I106" s="35"/>
      <c r="J106" s="35"/>
      <c r="K106" s="35"/>
    </row>
    <row r="107" spans="2:11" ht="40.15" customHeight="1" x14ac:dyDescent="0.25">
      <c r="B107" s="106" t="s">
        <v>88</v>
      </c>
      <c r="C107" s="35" t="s">
        <v>89</v>
      </c>
      <c r="D107" s="35"/>
      <c r="E107" s="35"/>
      <c r="F107" s="35"/>
      <c r="G107" s="35"/>
      <c r="H107" s="35"/>
      <c r="I107" s="35"/>
      <c r="J107" s="35"/>
      <c r="K107" s="35"/>
    </row>
    <row r="108" spans="2:11" ht="54" customHeight="1" x14ac:dyDescent="0.25">
      <c r="B108" s="106" t="s">
        <v>31</v>
      </c>
      <c r="C108" s="35" t="s">
        <v>107</v>
      </c>
      <c r="D108" s="35"/>
      <c r="E108" s="35"/>
      <c r="F108" s="35"/>
      <c r="G108" s="35"/>
      <c r="H108" s="35"/>
      <c r="I108" s="35"/>
      <c r="J108" s="35"/>
      <c r="K108" s="35"/>
    </row>
    <row r="109" spans="2:11" ht="17.25" x14ac:dyDescent="0.25">
      <c r="B109" s="36" t="s">
        <v>32</v>
      </c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2:11" ht="17.25" x14ac:dyDescent="0.25">
      <c r="B110" s="101" t="s">
        <v>33</v>
      </c>
      <c r="C110" s="101"/>
      <c r="D110" s="101"/>
      <c r="E110" s="101"/>
      <c r="F110" s="101"/>
      <c r="G110" s="101"/>
      <c r="H110" s="101"/>
      <c r="I110" s="101"/>
      <c r="J110" s="101"/>
      <c r="K110" s="101"/>
    </row>
    <row r="111" spans="2:11" ht="52.5" customHeight="1" x14ac:dyDescent="0.25">
      <c r="B111" s="107" t="s">
        <v>34</v>
      </c>
      <c r="C111" s="107"/>
      <c r="D111" s="107" t="s">
        <v>35</v>
      </c>
      <c r="E111" s="107"/>
      <c r="F111" s="107"/>
      <c r="G111" s="107" t="s">
        <v>36</v>
      </c>
      <c r="H111" s="107"/>
      <c r="I111" s="107"/>
      <c r="J111" s="107" t="s">
        <v>37</v>
      </c>
      <c r="K111" s="107"/>
    </row>
    <row r="112" spans="2:11" s="42" customFormat="1" ht="17.25" x14ac:dyDescent="0.3">
      <c r="B112" s="108">
        <f>SUM(E116:E117)</f>
        <v>498699730</v>
      </c>
      <c r="C112" s="108"/>
      <c r="D112" s="108">
        <f>SUM(G116:G117)</f>
        <v>124674932</v>
      </c>
      <c r="E112" s="108"/>
      <c r="F112" s="108"/>
      <c r="G112" s="108">
        <f>SUM(I116:I117)</f>
        <v>106157909.41554007</v>
      </c>
      <c r="H112" s="108"/>
      <c r="I112" s="108"/>
      <c r="J112" s="109">
        <f>+IF(G112&gt;0,G112/D112,0)</f>
        <v>0.8514775802367397</v>
      </c>
      <c r="K112" s="109"/>
    </row>
    <row r="113" spans="2:11" ht="17.25" x14ac:dyDescent="0.25">
      <c r="B113" s="101" t="s">
        <v>38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2:11" ht="17.25" x14ac:dyDescent="0.25">
      <c r="B114" s="110"/>
      <c r="C114" s="110"/>
      <c r="D114" s="111" t="s">
        <v>39</v>
      </c>
      <c r="E114" s="112"/>
      <c r="F114" s="111" t="s">
        <v>40</v>
      </c>
      <c r="G114" s="112"/>
      <c r="H114" s="111" t="s">
        <v>41</v>
      </c>
      <c r="I114" s="111"/>
      <c r="J114" s="111" t="s">
        <v>42</v>
      </c>
      <c r="K114" s="112"/>
    </row>
    <row r="115" spans="2:11" ht="49.5" customHeight="1" x14ac:dyDescent="0.25">
      <c r="B115" s="110" t="s">
        <v>43</v>
      </c>
      <c r="C115" s="110" t="s">
        <v>44</v>
      </c>
      <c r="D115" s="110" t="s">
        <v>45</v>
      </c>
      <c r="E115" s="110" t="s">
        <v>46</v>
      </c>
      <c r="F115" s="110" t="s">
        <v>47</v>
      </c>
      <c r="G115" s="110" t="s">
        <v>48</v>
      </c>
      <c r="H115" s="110" t="s">
        <v>49</v>
      </c>
      <c r="I115" s="110" t="s">
        <v>50</v>
      </c>
      <c r="J115" s="110" t="s">
        <v>51</v>
      </c>
      <c r="K115" s="110" t="s">
        <v>52</v>
      </c>
    </row>
    <row r="116" spans="2:11" ht="69" x14ac:dyDescent="0.25">
      <c r="B116" s="113" t="s">
        <v>90</v>
      </c>
      <c r="C116" s="113" t="s">
        <v>91</v>
      </c>
      <c r="D116" s="114">
        <v>2371908</v>
      </c>
      <c r="E116" s="114">
        <v>457053868</v>
      </c>
      <c r="F116" s="114">
        <v>592977</v>
      </c>
      <c r="G116" s="114">
        <v>114263467</v>
      </c>
      <c r="H116" s="115">
        <v>642122</v>
      </c>
      <c r="I116" s="114">
        <v>96930145.963942602</v>
      </c>
      <c r="J116" s="116">
        <f>IF(H116&gt;0,H116/F116,0)</f>
        <v>1.0828784253014871</v>
      </c>
      <c r="K116" s="117">
        <f>IF(I116&gt;0,I116/G116,0)</f>
        <v>0.8483039112049926</v>
      </c>
    </row>
    <row r="117" spans="2:11" ht="69" x14ac:dyDescent="0.25">
      <c r="B117" s="113" t="s">
        <v>92</v>
      </c>
      <c r="C117" s="113" t="s">
        <v>93</v>
      </c>
      <c r="D117" s="114">
        <v>894</v>
      </c>
      <c r="E117" s="114">
        <v>41645862</v>
      </c>
      <c r="F117" s="114">
        <v>224</v>
      </c>
      <c r="G117" s="114">
        <v>10411465</v>
      </c>
      <c r="H117" s="115">
        <v>215</v>
      </c>
      <c r="I117" s="118">
        <v>9227763.4515974615</v>
      </c>
      <c r="J117" s="116">
        <f>IF(H117&gt;0,H117/F117,0)</f>
        <v>0.9598214285714286</v>
      </c>
      <c r="K117" s="119">
        <f>IF(I117&gt;0,I117/G117,0)</f>
        <v>0.88630787805534206</v>
      </c>
    </row>
    <row r="118" spans="2:11" ht="17.25" x14ac:dyDescent="0.25">
      <c r="B118" s="36" t="s">
        <v>63</v>
      </c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ht="17.25" x14ac:dyDescent="0.25">
      <c r="B119" s="101" t="s">
        <v>64</v>
      </c>
      <c r="C119" s="101"/>
      <c r="D119" s="101"/>
      <c r="E119" s="101"/>
      <c r="F119" s="101"/>
      <c r="G119" s="101"/>
      <c r="H119" s="101"/>
      <c r="I119" s="101"/>
      <c r="J119" s="101"/>
      <c r="K119" s="101"/>
    </row>
    <row r="120" spans="2:11" ht="17.25" x14ac:dyDescent="0.25">
      <c r="B120" s="72" t="s">
        <v>65</v>
      </c>
      <c r="C120" s="79" t="s">
        <v>90</v>
      </c>
      <c r="D120" s="16"/>
      <c r="E120" s="16"/>
      <c r="F120" s="16"/>
      <c r="G120" s="16"/>
      <c r="H120" s="16"/>
      <c r="I120" s="16"/>
      <c r="J120" s="16"/>
      <c r="K120" s="75"/>
    </row>
    <row r="121" spans="2:11" ht="158.25" customHeight="1" x14ac:dyDescent="0.25">
      <c r="B121" s="73" t="s">
        <v>66</v>
      </c>
      <c r="C121" s="80" t="s">
        <v>94</v>
      </c>
      <c r="D121" s="14"/>
      <c r="E121" s="14"/>
      <c r="F121" s="14"/>
      <c r="G121" s="14"/>
      <c r="H121" s="14"/>
      <c r="I121" s="14"/>
      <c r="J121" s="14"/>
      <c r="K121" s="78"/>
    </row>
    <row r="122" spans="2:11" ht="54" customHeight="1" x14ac:dyDescent="0.25">
      <c r="B122" s="73" t="s">
        <v>67</v>
      </c>
      <c r="C122" s="81" t="s">
        <v>123</v>
      </c>
      <c r="D122" s="17"/>
      <c r="E122" s="17"/>
      <c r="F122" s="17"/>
      <c r="G122" s="17"/>
      <c r="H122" s="17"/>
      <c r="I122" s="17"/>
      <c r="J122" s="17"/>
      <c r="K122" s="76"/>
    </row>
    <row r="123" spans="2:11" ht="75.75" customHeight="1" x14ac:dyDescent="0.25">
      <c r="B123" s="74" t="s">
        <v>68</v>
      </c>
      <c r="C123" s="82" t="s">
        <v>112</v>
      </c>
      <c r="D123" s="23"/>
      <c r="E123" s="23"/>
      <c r="F123" s="23"/>
      <c r="G123" s="23"/>
      <c r="H123" s="23"/>
      <c r="I123" s="23"/>
      <c r="J123" s="23"/>
      <c r="K123" s="77"/>
    </row>
    <row r="124" spans="2:11" ht="17.25" x14ac:dyDescent="0.25">
      <c r="B124" s="72" t="s">
        <v>65</v>
      </c>
      <c r="C124" s="79" t="s">
        <v>92</v>
      </c>
      <c r="D124" s="16"/>
      <c r="E124" s="16"/>
      <c r="F124" s="16"/>
      <c r="G124" s="16"/>
      <c r="H124" s="16"/>
      <c r="I124" s="16"/>
      <c r="J124" s="16"/>
      <c r="K124" s="75"/>
    </row>
    <row r="125" spans="2:11" ht="92.25" customHeight="1" x14ac:dyDescent="0.25">
      <c r="B125" s="73" t="s">
        <v>66</v>
      </c>
      <c r="C125" s="80" t="s">
        <v>95</v>
      </c>
      <c r="D125" s="14"/>
      <c r="E125" s="14"/>
      <c r="F125" s="14"/>
      <c r="G125" s="14"/>
      <c r="H125" s="14"/>
      <c r="I125" s="14"/>
      <c r="J125" s="14"/>
      <c r="K125" s="78"/>
    </row>
    <row r="126" spans="2:11" ht="61.5" customHeight="1" x14ac:dyDescent="0.25">
      <c r="B126" s="73" t="s">
        <v>67</v>
      </c>
      <c r="C126" s="80" t="s">
        <v>124</v>
      </c>
      <c r="D126" s="14"/>
      <c r="E126" s="14"/>
      <c r="F126" s="14"/>
      <c r="G126" s="14"/>
      <c r="H126" s="14"/>
      <c r="I126" s="14"/>
      <c r="J126" s="14"/>
      <c r="K126" s="78"/>
    </row>
    <row r="127" spans="2:11" ht="73.5" customHeight="1" x14ac:dyDescent="0.25">
      <c r="B127" s="74" t="s">
        <v>68</v>
      </c>
      <c r="C127" s="120" t="s">
        <v>113</v>
      </c>
      <c r="D127" s="15"/>
      <c r="E127" s="15"/>
      <c r="F127" s="15"/>
      <c r="G127" s="15"/>
      <c r="H127" s="15"/>
      <c r="I127" s="15"/>
      <c r="J127" s="15"/>
      <c r="K127" s="121"/>
    </row>
    <row r="128" spans="2:11" ht="17.25" x14ac:dyDescent="0.25">
      <c r="B128" s="36" t="s">
        <v>77</v>
      </c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2:11" ht="17.25" x14ac:dyDescent="0.25">
      <c r="B129" s="37" t="s">
        <v>78</v>
      </c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2:11" ht="17.25" customHeight="1" x14ac:dyDescent="0.25">
      <c r="B130" s="35" t="s">
        <v>96</v>
      </c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ht="17.25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2:11" ht="21.75" customHeight="1" x14ac:dyDescent="0.25">
      <c r="B132" s="10" t="s">
        <v>80</v>
      </c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2:11" ht="17.25" x14ac:dyDescent="0.3">
      <c r="B133" s="2"/>
      <c r="C133" s="2"/>
      <c r="D133" s="2"/>
      <c r="E133" s="2"/>
      <c r="F133" s="2"/>
      <c r="G133" s="2"/>
      <c r="H133" s="11"/>
      <c r="I133" s="11"/>
      <c r="J133" s="11"/>
      <c r="K133" s="11"/>
    </row>
    <row r="134" spans="2:11" ht="17.25" x14ac:dyDescent="0.3">
      <c r="B134" s="38" t="s">
        <v>81</v>
      </c>
      <c r="C134" s="9">
        <f>+B112</f>
        <v>498699730</v>
      </c>
      <c r="D134" s="2"/>
      <c r="E134" s="2"/>
      <c r="F134" s="2"/>
      <c r="G134" s="2"/>
      <c r="H134" s="12"/>
      <c r="I134" s="12"/>
      <c r="J134" s="12"/>
      <c r="K134" s="12"/>
    </row>
    <row r="135" spans="2:11" ht="17.25" x14ac:dyDescent="0.3">
      <c r="B135" s="38" t="s">
        <v>82</v>
      </c>
      <c r="C135" s="9">
        <f>+D112</f>
        <v>124674932</v>
      </c>
      <c r="D135" s="2"/>
      <c r="E135" s="2"/>
      <c r="F135" s="2"/>
      <c r="G135" s="2"/>
      <c r="H135" s="12"/>
      <c r="I135" s="12"/>
      <c r="J135" s="12"/>
      <c r="K135" s="12"/>
    </row>
    <row r="136" spans="2:11" ht="17.25" x14ac:dyDescent="0.3">
      <c r="B136" s="38" t="s">
        <v>83</v>
      </c>
      <c r="C136" s="9">
        <f>+G112</f>
        <v>106157909.41554007</v>
      </c>
      <c r="D136" s="13"/>
      <c r="E136" s="13"/>
      <c r="F136" s="13"/>
      <c r="G136" s="13"/>
      <c r="H136" s="13"/>
      <c r="I136" s="13"/>
      <c r="J136" s="13"/>
      <c r="K136" s="2"/>
    </row>
    <row r="137" spans="2:11" ht="17.25" x14ac:dyDescent="0.3">
      <c r="B137" s="2"/>
      <c r="C137" s="5"/>
      <c r="D137" s="6"/>
      <c r="E137" s="6"/>
      <c r="F137" s="6"/>
      <c r="G137" s="6"/>
      <c r="H137" s="1"/>
      <c r="I137" s="6"/>
      <c r="J137" s="6"/>
      <c r="K137" s="2"/>
    </row>
    <row r="138" spans="2:11" ht="17.25" x14ac:dyDescent="0.3">
      <c r="B138" s="2"/>
      <c r="C138" s="5"/>
      <c r="D138" s="6"/>
      <c r="E138" s="6"/>
      <c r="F138" s="6"/>
      <c r="G138" s="6"/>
      <c r="H138" s="1"/>
      <c r="I138" s="6"/>
      <c r="J138" s="6"/>
      <c r="K138" s="2"/>
    </row>
    <row r="139" spans="2:11" ht="17.25" x14ac:dyDescent="0.3">
      <c r="B139" s="2"/>
      <c r="C139" s="5"/>
      <c r="D139" s="6"/>
      <c r="E139" s="6"/>
      <c r="F139" s="6"/>
      <c r="G139" s="6"/>
      <c r="H139" s="1"/>
      <c r="I139" s="6"/>
      <c r="J139" s="6"/>
      <c r="K139" s="2"/>
    </row>
    <row r="140" spans="2:11" ht="17.25" x14ac:dyDescent="0.3">
      <c r="B140" s="2"/>
      <c r="C140" s="5"/>
      <c r="D140" s="6"/>
      <c r="E140" s="6"/>
      <c r="F140" s="6"/>
      <c r="G140" s="6"/>
      <c r="H140" s="1"/>
      <c r="I140" s="6"/>
      <c r="J140" s="6"/>
      <c r="K140" s="2"/>
    </row>
    <row r="141" spans="2:11" ht="17.25" x14ac:dyDescent="0.3">
      <c r="B141" s="2"/>
      <c r="C141" s="5"/>
      <c r="D141" s="6"/>
      <c r="E141" s="6"/>
      <c r="F141" s="6"/>
      <c r="G141" s="6"/>
      <c r="H141" s="1"/>
      <c r="I141" s="6"/>
      <c r="J141" s="6"/>
      <c r="K141" s="2"/>
    </row>
    <row r="142" spans="2:11" ht="17.25" x14ac:dyDescent="0.3">
      <c r="B142" s="2"/>
      <c r="C142" s="5"/>
      <c r="D142" s="6"/>
      <c r="E142" s="6"/>
      <c r="F142" s="6"/>
      <c r="G142" s="6"/>
      <c r="H142" s="1"/>
      <c r="I142" s="6"/>
      <c r="J142" s="6"/>
      <c r="K142" s="2"/>
    </row>
    <row r="143" spans="2:11" ht="17.25" x14ac:dyDescent="0.3">
      <c r="B143" s="2"/>
      <c r="C143" s="5"/>
      <c r="D143" s="6"/>
      <c r="E143" s="6"/>
      <c r="F143" s="6"/>
      <c r="G143" s="6"/>
      <c r="H143" s="1"/>
      <c r="I143" s="6"/>
      <c r="J143" s="6"/>
      <c r="K143" s="2"/>
    </row>
    <row r="144" spans="2:11" ht="17.25" x14ac:dyDescent="0.3">
      <c r="B144" s="2"/>
      <c r="C144" s="5"/>
      <c r="D144" s="6"/>
      <c r="E144" s="6"/>
      <c r="F144" s="6"/>
      <c r="G144" s="6"/>
      <c r="H144" s="1"/>
      <c r="I144" s="6"/>
      <c r="J144" s="6"/>
      <c r="K144" s="2"/>
    </row>
    <row r="145" spans="2:11" ht="17.25" x14ac:dyDescent="0.3">
      <c r="B145" s="2"/>
      <c r="C145" s="5"/>
      <c r="D145" s="6"/>
      <c r="E145" s="6"/>
      <c r="F145" s="6"/>
      <c r="G145" s="6"/>
      <c r="H145" s="1"/>
      <c r="I145" s="6"/>
      <c r="J145" s="6"/>
      <c r="K145" s="2"/>
    </row>
    <row r="146" spans="2:11" ht="17.25" x14ac:dyDescent="0.3">
      <c r="B146" s="2"/>
      <c r="C146" s="5"/>
      <c r="D146" s="6"/>
      <c r="E146" s="6"/>
      <c r="F146" s="6"/>
      <c r="G146" s="6"/>
      <c r="H146" s="1"/>
      <c r="I146" s="6"/>
      <c r="J146" s="6"/>
      <c r="K146" s="2"/>
    </row>
    <row r="147" spans="2:11" ht="17.25" x14ac:dyDescent="0.3">
      <c r="B147" s="2"/>
      <c r="C147" s="5"/>
      <c r="D147" s="6"/>
      <c r="E147" s="6"/>
      <c r="F147" s="6"/>
      <c r="G147" s="6"/>
      <c r="H147" s="1"/>
      <c r="I147" s="6"/>
      <c r="J147" s="6"/>
      <c r="K147" s="2"/>
    </row>
    <row r="148" spans="2:11" ht="17.25" x14ac:dyDescent="0.3">
      <c r="B148" s="2"/>
      <c r="C148" s="5"/>
      <c r="D148" s="6"/>
      <c r="E148" s="6"/>
      <c r="F148" s="6"/>
      <c r="G148" s="6"/>
      <c r="H148" s="1"/>
      <c r="I148" s="6"/>
      <c r="J148" s="6"/>
      <c r="K148" s="2"/>
    </row>
    <row r="149" spans="2:11" ht="17.25" x14ac:dyDescent="0.3">
      <c r="B149" s="2"/>
      <c r="C149" s="5"/>
      <c r="D149" s="6"/>
      <c r="E149" s="6"/>
      <c r="F149" s="6"/>
      <c r="G149" s="6"/>
      <c r="H149" s="1"/>
      <c r="I149" s="6"/>
      <c r="J149" s="6"/>
      <c r="K149" s="2"/>
    </row>
    <row r="150" spans="2:11" ht="17.25" x14ac:dyDescent="0.3">
      <c r="B150" s="2"/>
      <c r="C150" s="2"/>
      <c r="D150" s="6"/>
      <c r="E150" s="6"/>
      <c r="F150" s="6"/>
      <c r="G150" s="6"/>
      <c r="H150" s="6"/>
      <c r="I150" s="6"/>
      <c r="J150" s="6"/>
      <c r="K150" s="2"/>
    </row>
    <row r="151" spans="2:11" ht="17.25" x14ac:dyDescent="0.3">
      <c r="B151" s="2"/>
      <c r="C151" s="2"/>
      <c r="D151" s="6"/>
      <c r="E151" s="6"/>
      <c r="F151" s="6"/>
      <c r="G151" s="6"/>
      <c r="H151" s="6"/>
      <c r="I151" s="6"/>
      <c r="J151" s="6"/>
      <c r="K151" s="2"/>
    </row>
    <row r="152" spans="2:11" ht="17.25" x14ac:dyDescent="0.3">
      <c r="B152" s="2"/>
      <c r="C152" s="2"/>
      <c r="D152" s="6"/>
      <c r="E152" s="6"/>
      <c r="F152" s="6"/>
      <c r="G152" s="6"/>
      <c r="H152" s="6"/>
      <c r="I152" s="6"/>
      <c r="J152" s="6"/>
      <c r="K152" s="2"/>
    </row>
    <row r="153" spans="2:11" ht="17.25" x14ac:dyDescent="0.3">
      <c r="B153" s="2"/>
      <c r="C153" s="2"/>
      <c r="D153" s="6"/>
      <c r="E153" s="6"/>
      <c r="F153" s="6"/>
      <c r="G153" s="6"/>
      <c r="H153" s="6"/>
      <c r="I153" s="6"/>
      <c r="J153" s="6"/>
      <c r="K153" s="2"/>
    </row>
    <row r="154" spans="2:11" ht="17.25" x14ac:dyDescent="0.3">
      <c r="B154" s="2"/>
      <c r="C154" s="2"/>
      <c r="E154" s="2"/>
      <c r="F154" s="2"/>
      <c r="H154" s="6"/>
      <c r="I154" s="6"/>
      <c r="J154" s="6"/>
      <c r="K154" s="2"/>
    </row>
    <row r="155" spans="2:11" ht="17.25" x14ac:dyDescent="0.3">
      <c r="B155" s="2"/>
      <c r="D155" s="26" t="s">
        <v>97</v>
      </c>
      <c r="E155" s="26"/>
      <c r="F155" s="26"/>
      <c r="G155" s="26"/>
    </row>
    <row r="156" spans="2:11" ht="17.25" x14ac:dyDescent="0.3">
      <c r="B156" s="32"/>
      <c r="C156" s="2"/>
      <c r="D156" s="27" t="s">
        <v>98</v>
      </c>
      <c r="E156" s="27"/>
      <c r="F156" s="27"/>
      <c r="G156" s="27"/>
      <c r="I156" s="28"/>
      <c r="J156" s="28"/>
      <c r="K156" s="28"/>
    </row>
    <row r="157" spans="2:11" ht="17.25" x14ac:dyDescent="0.3">
      <c r="B157" s="32"/>
      <c r="C157" s="2"/>
      <c r="D157" s="27" t="s">
        <v>99</v>
      </c>
      <c r="E157" s="27"/>
      <c r="F157" s="27"/>
      <c r="G157" s="27"/>
      <c r="I157" s="28"/>
      <c r="J157" s="28"/>
      <c r="K157" s="28"/>
    </row>
    <row r="158" spans="2:11" ht="17.25" x14ac:dyDescent="0.3">
      <c r="B158" s="32"/>
      <c r="C158" s="2"/>
      <c r="D158" s="27" t="s">
        <v>100</v>
      </c>
      <c r="E158" s="27"/>
      <c r="F158" s="27"/>
      <c r="G158" s="27"/>
      <c r="I158" s="28"/>
      <c r="J158" s="28"/>
      <c r="K158" s="28"/>
    </row>
    <row r="159" spans="2:11" ht="17.25" x14ac:dyDescent="0.3">
      <c r="B159" s="32"/>
      <c r="C159" s="2"/>
      <c r="D159" s="2"/>
      <c r="E159" s="2"/>
      <c r="F159" s="2"/>
      <c r="G159" s="2"/>
      <c r="H159" s="29"/>
      <c r="I159" s="29"/>
      <c r="J159" s="29"/>
      <c r="K159" s="29"/>
    </row>
    <row r="160" spans="2:11" ht="17.25" x14ac:dyDescent="0.3">
      <c r="B160" s="32"/>
      <c r="C160" s="2"/>
      <c r="D160" s="30"/>
      <c r="F160" s="28"/>
      <c r="G160" s="2"/>
      <c r="H160" s="29"/>
      <c r="I160" s="29"/>
      <c r="J160" s="29"/>
      <c r="K160" s="29"/>
    </row>
    <row r="161" spans="2:11" ht="17.25" x14ac:dyDescent="0.3">
      <c r="B161" s="32"/>
      <c r="C161" s="2"/>
      <c r="D161" s="28"/>
      <c r="F161" s="28"/>
      <c r="G161" s="2"/>
      <c r="H161" s="31" t="s">
        <v>101</v>
      </c>
      <c r="I161" s="31"/>
      <c r="J161" s="32"/>
      <c r="K161" s="32"/>
    </row>
    <row r="162" spans="2:11" ht="17.25" x14ac:dyDescent="0.3">
      <c r="B162" s="2"/>
      <c r="C162" s="2"/>
      <c r="D162" s="28"/>
      <c r="E162" s="2"/>
      <c r="F162" s="2"/>
      <c r="G162" s="2"/>
      <c r="H162" s="27" t="s">
        <v>102</v>
      </c>
      <c r="I162" s="27"/>
      <c r="J162" s="32"/>
      <c r="K162" s="32"/>
    </row>
    <row r="163" spans="2:11" ht="17.25" x14ac:dyDescent="0.3">
      <c r="B163" s="26" t="s">
        <v>103</v>
      </c>
      <c r="C163" s="26"/>
      <c r="D163" s="2"/>
      <c r="E163" s="2"/>
      <c r="F163" s="2"/>
      <c r="G163" s="2"/>
      <c r="H163" s="27" t="s">
        <v>104</v>
      </c>
      <c r="I163" s="27"/>
      <c r="J163" s="2"/>
      <c r="K163" s="2"/>
    </row>
    <row r="164" spans="2:11" ht="17.25" x14ac:dyDescent="0.3">
      <c r="B164" s="27" t="s">
        <v>105</v>
      </c>
      <c r="C164" s="27"/>
      <c r="D164" s="2"/>
      <c r="E164" s="2"/>
      <c r="F164" s="2"/>
      <c r="G164" s="2"/>
      <c r="H164" s="2"/>
      <c r="I164" s="2"/>
      <c r="J164" s="2"/>
      <c r="K164" s="2"/>
    </row>
    <row r="165" spans="2:11" ht="17.25" x14ac:dyDescent="0.3">
      <c r="B165" s="27" t="s">
        <v>106</v>
      </c>
      <c r="C165" s="27"/>
      <c r="D165" s="2"/>
      <c r="E165" s="33"/>
      <c r="F165" s="33"/>
      <c r="G165" s="33"/>
      <c r="H165" s="33"/>
      <c r="I165" s="2"/>
      <c r="J165" s="2"/>
      <c r="K165" s="2"/>
    </row>
    <row r="166" spans="2:11" ht="17.25" x14ac:dyDescent="0.3">
      <c r="B166" s="2"/>
      <c r="C166" s="2"/>
      <c r="D166" s="34"/>
      <c r="E166" s="34"/>
      <c r="F166" s="34"/>
      <c r="G166" s="28"/>
      <c r="H166" s="28"/>
      <c r="I166" s="2"/>
      <c r="J166" s="2"/>
      <c r="K166" s="2"/>
    </row>
    <row r="167" spans="2:11" ht="17.25" x14ac:dyDescent="0.3">
      <c r="B167" s="2"/>
      <c r="C167" s="2"/>
      <c r="D167" s="29"/>
      <c r="E167" s="29"/>
      <c r="F167" s="29"/>
      <c r="G167" s="28"/>
      <c r="H167" s="28"/>
      <c r="I167" s="2"/>
      <c r="J167" s="2"/>
      <c r="K167" s="2"/>
    </row>
    <row r="168" spans="2:11" ht="17.25" x14ac:dyDescent="0.3">
      <c r="B168" s="2"/>
      <c r="C168" s="34"/>
      <c r="D168" s="29"/>
      <c r="E168" s="29"/>
      <c r="F168" s="29"/>
      <c r="G168" s="28"/>
      <c r="H168" s="28"/>
      <c r="I168" s="2"/>
      <c r="J168" s="2"/>
      <c r="K168" s="2"/>
    </row>
    <row r="169" spans="2:11" ht="17.25" x14ac:dyDescent="0.3">
      <c r="B169" s="2"/>
      <c r="C169" s="29"/>
      <c r="J169" s="2"/>
      <c r="K169" s="2"/>
    </row>
    <row r="170" spans="2:11" ht="17.25" x14ac:dyDescent="0.3">
      <c r="B170" s="2"/>
      <c r="C170" s="29"/>
    </row>
    <row r="171" spans="2:11" ht="17.25" x14ac:dyDescent="0.3">
      <c r="B171" s="2"/>
    </row>
  </sheetData>
  <sheetProtection selectLockedCells="1" selectUnlockedCells="1"/>
  <mergeCells count="154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:B3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55:G155"/>
    <mergeCell ref="C125:K125"/>
    <mergeCell ref="C126:K126"/>
    <mergeCell ref="C127:K127"/>
    <mergeCell ref="B128:K128"/>
    <mergeCell ref="B129:K129"/>
    <mergeCell ref="B130:K130"/>
    <mergeCell ref="B164:C164"/>
    <mergeCell ref="B165:C165"/>
    <mergeCell ref="D156:G156"/>
    <mergeCell ref="D157:G157"/>
    <mergeCell ref="D158:G158"/>
    <mergeCell ref="H161:I161"/>
    <mergeCell ref="H162:I162"/>
    <mergeCell ref="B163:C163"/>
    <mergeCell ref="H163:I163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35" right="0.22" top="0.49" bottom="0.37" header="0.3" footer="0.52"/>
  <pageSetup paperSize="32767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Cuarto Trimestre</vt:lpstr>
      <vt:lpstr>'Cuarto Trimestre'!Área_de_impresión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JOANNA MARIA RODRIGUEZ LA H</cp:lastModifiedBy>
  <cp:lastPrinted>2026-01-19T19:34:52Z</cp:lastPrinted>
  <dcterms:created xsi:type="dcterms:W3CDTF">2025-01-27T16:18:37Z</dcterms:created>
  <dcterms:modified xsi:type="dcterms:W3CDTF">2026-01-19T19:35:05Z</dcterms:modified>
</cp:coreProperties>
</file>