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 FINANCIERA 2025\Memos 2025\"/>
    </mc:Choice>
  </mc:AlternateContent>
  <bookViews>
    <workbookView xWindow="0" yWindow="0" windowWidth="20490" windowHeight="7635"/>
  </bookViews>
  <sheets>
    <sheet name="Ingresos -Egresos Octubre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D16" i="5" l="1"/>
  <c r="D24" i="5" l="1"/>
  <c r="D47" i="5" l="1"/>
  <c r="D31" i="5" l="1"/>
  <c r="D34" i="5" s="1"/>
  <c r="D55" i="5" l="1"/>
  <c r="D58" i="5" s="1"/>
  <c r="D43" i="5" l="1"/>
  <c r="D49" i="5" l="1"/>
  <c r="D60" i="5" s="1"/>
  <c r="D21" i="5"/>
  <c r="D26" i="5" s="1"/>
  <c r="F45" i="5" l="1"/>
  <c r="F54" i="5"/>
  <c r="F53" i="5"/>
  <c r="F46" i="5"/>
  <c r="F41" i="5"/>
  <c r="F42" i="5"/>
  <c r="D36" i="5"/>
  <c r="F11" i="5" l="1"/>
  <c r="F12" i="5"/>
  <c r="F13" i="5"/>
  <c r="F47" i="5"/>
  <c r="F19" i="5"/>
  <c r="F30" i="5"/>
  <c r="F31" i="5" s="1"/>
  <c r="F34" i="5" s="1"/>
  <c r="F20" i="5"/>
  <c r="F55" i="5"/>
  <c r="F58" i="5" s="1"/>
  <c r="F23" i="5"/>
  <c r="F24" i="5" s="1"/>
  <c r="F18" i="5"/>
  <c r="F40" i="5"/>
  <c r="F43" i="5" s="1"/>
  <c r="F14" i="5"/>
  <c r="F15" i="5"/>
  <c r="F16" i="5" l="1"/>
  <c r="F21" i="5"/>
  <c r="F49" i="5"/>
  <c r="F60" i="5" l="1"/>
  <c r="F26" i="5"/>
  <c r="F36" i="5" s="1"/>
</calcChain>
</file>

<file path=xl/sharedStrings.xml><?xml version="1.0" encoding="utf-8"?>
<sst xmlns="http://schemas.openxmlformats.org/spreadsheetml/2006/main" count="47" uniqueCount="46">
  <si>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</si>
  <si>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</si>
  <si>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</si>
  <si>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</si>
  <si>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</si>
  <si>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</si>
  <si>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</si>
  <si>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</si>
  <si>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</si>
  <si>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</si>
  <si>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</si>
  <si>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</si>
  <si>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</si>
  <si>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</si>
  <si>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</si>
  <si>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</si>
  <si>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</si>
  <si>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</si>
  <si>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</si>
  <si>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</si>
  <si>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</si>
  <si>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</si>
  <si>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</si>
  <si>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</si>
  <si>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</si>
  <si>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</si>
  <si>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</si>
  <si>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</si>
  <si>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</si>
  <si>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</si>
  <si>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</si>
  <si>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</si>
  <si>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</si>
  <si>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</si>
  <si>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</si>
  <si>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</si>
  <si>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</si>
  <si>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</si>
  <si>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</si>
  <si>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</si>
  <si>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</si>
  <si>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Intereses Percibidos</t>
  </si>
  <si>
    <t>Correspondiente Octubre/2025</t>
  </si>
  <si>
    <t>Subvención Ordinaria (Libramiento No. 4465   )</t>
  </si>
  <si>
    <t>Subvención Extraordinaria (Centros Regionales Universitarios, Libramiento No.  4463)</t>
  </si>
  <si>
    <t>Subvención Extraordinaria (Aporte Extraordinario Octubre/2025, Libramiento No. 4467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</si>
</sst>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Normal="100" workbookViewId="0">
      <selection activeCell="F78" sqref="A1:F78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6" t="s">
        <v>28</v>
      </c>
      <c r="B1" s="86"/>
      <c r="C1" s="86"/>
      <c r="D1" s="86"/>
      <c r="E1" s="86"/>
      <c r="F1" s="86"/>
    </row>
    <row r="2" spans="1:6" ht="25.5" x14ac:dyDescent="0.35">
      <c r="A2" s="89" t="s">
        <v>29</v>
      </c>
      <c r="B2" s="89"/>
      <c r="C2" s="89"/>
      <c r="D2" s="89"/>
      <c r="E2" s="89"/>
      <c r="F2" s="89"/>
    </row>
    <row r="3" spans="1:6" x14ac:dyDescent="0.2">
      <c r="A3" s="90" t="s">
        <v>38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31</v>
      </c>
      <c r="B5" s="91"/>
      <c r="C5" s="91"/>
      <c r="D5" s="91"/>
      <c r="E5" s="91"/>
      <c r="F5" s="91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88" t="s">
        <v>42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1727432.87</v>
      </c>
      <c r="E11" s="7"/>
      <c r="F11" s="8">
        <f>SUM(D11/D36)</f>
        <v>1.3704150329894643E-3</v>
      </c>
    </row>
    <row r="12" spans="1:6" x14ac:dyDescent="0.2">
      <c r="A12" s="4"/>
      <c r="B12" s="4"/>
      <c r="C12" s="6" t="s">
        <v>41</v>
      </c>
      <c r="D12" s="7">
        <v>5000</v>
      </c>
      <c r="E12" s="7"/>
      <c r="F12" s="8">
        <f>SUM(D12/D36)</f>
        <v>3.9666231226382309E-6</v>
      </c>
    </row>
    <row r="13" spans="1:6" x14ac:dyDescent="0.2">
      <c r="A13" s="4"/>
      <c r="B13" s="4"/>
      <c r="C13" s="6" t="s">
        <v>1</v>
      </c>
      <c r="D13" s="7">
        <v>175800</v>
      </c>
      <c r="E13" s="7"/>
      <c r="F13" s="8">
        <f>SUM(D13/D36)</f>
        <v>1.3946646899196019E-4</v>
      </c>
    </row>
    <row r="14" spans="1:6" x14ac:dyDescent="0.2">
      <c r="A14" s="4"/>
      <c r="B14" s="4"/>
      <c r="C14" s="9" t="s">
        <v>9</v>
      </c>
      <c r="D14" s="7">
        <f>54137797.01+1401799.8</f>
        <v>55539596.809999995</v>
      </c>
      <c r="E14" s="7"/>
      <c r="F14" s="8">
        <f>SUM(D14/D36)</f>
        <v>4.40609297857101E-2</v>
      </c>
    </row>
    <row r="15" spans="1:6" x14ac:dyDescent="0.2">
      <c r="A15" s="4"/>
      <c r="B15" s="4"/>
      <c r="C15" s="5" t="s">
        <v>2</v>
      </c>
      <c r="D15" s="10">
        <v>1992581.53</v>
      </c>
      <c r="E15" s="7"/>
      <c r="F15" s="11">
        <f>SUM(D15/D36)</f>
        <v>1.5807639941279727E-3</v>
      </c>
    </row>
    <row r="16" spans="1:6" x14ac:dyDescent="0.2">
      <c r="A16" s="4"/>
      <c r="B16" s="4"/>
      <c r="C16" s="5"/>
      <c r="D16" s="12">
        <f>SUM(D11:D15)</f>
        <v>59440411.209999993</v>
      </c>
      <c r="E16" s="12"/>
      <c r="F16" s="13">
        <f>SUM(F11:F15)</f>
        <v>4.7155541904942137E-2</v>
      </c>
    </row>
    <row r="17" spans="1:6" x14ac:dyDescent="0.2">
      <c r="A17" s="4"/>
      <c r="B17" s="40" t="s">
        <v>3</v>
      </c>
      <c r="C17" s="38"/>
      <c r="D17" s="41"/>
      <c r="E17" s="41"/>
      <c r="F17" s="42"/>
    </row>
    <row r="18" spans="1:6" x14ac:dyDescent="0.2">
      <c r="A18" s="4"/>
      <c r="B18" s="14"/>
      <c r="C18" s="83" t="s">
        <v>43</v>
      </c>
      <c r="D18" s="7">
        <v>1055266175.38</v>
      </c>
      <c r="E18" s="7"/>
      <c r="F18" s="8">
        <f>SUM(D18/D36)</f>
        <v>0.83716864236006372</v>
      </c>
    </row>
    <row r="19" spans="1:6" ht="25.5" x14ac:dyDescent="0.2">
      <c r="A19" s="4"/>
      <c r="B19" s="14"/>
      <c r="C19" s="84" t="s">
        <v>44</v>
      </c>
      <c r="D19" s="7">
        <v>20783333</v>
      </c>
      <c r="E19" s="7"/>
      <c r="F19" s="8">
        <f>SUM(D19/D36)</f>
        <v>1.6487929848658038E-2</v>
      </c>
    </row>
    <row r="20" spans="1:6" ht="25.5" x14ac:dyDescent="0.2">
      <c r="A20" s="4"/>
      <c r="B20" s="14"/>
      <c r="C20" s="84" t="s">
        <v>45</v>
      </c>
      <c r="D20" s="10">
        <v>125000000</v>
      </c>
      <c r="E20" s="7"/>
      <c r="F20" s="11">
        <f>SUM(D20/D36)</f>
        <v>9.9165578065955773E-2</v>
      </c>
    </row>
    <row r="21" spans="1:6" x14ac:dyDescent="0.2">
      <c r="A21" s="4"/>
      <c r="B21" s="4"/>
      <c r="C21" s="6"/>
      <c r="D21" s="12">
        <f>SUM(D18:D20)</f>
        <v>1201049508.3800001</v>
      </c>
      <c r="E21" s="12"/>
      <c r="F21" s="13">
        <f>SUM(F18:F20)</f>
        <v>0.95282215027467743</v>
      </c>
    </row>
    <row r="22" spans="1:6" x14ac:dyDescent="0.2">
      <c r="A22" s="4"/>
      <c r="B22" s="37" t="s">
        <v>4</v>
      </c>
      <c r="C22" s="38"/>
      <c r="D22" s="43"/>
      <c r="E22" s="43"/>
      <c r="F22" s="44"/>
    </row>
    <row r="23" spans="1:6" x14ac:dyDescent="0.2">
      <c r="A23" s="4"/>
      <c r="B23" s="4"/>
      <c r="C23" s="26" t="s">
        <v>2</v>
      </c>
      <c r="D23" s="25">
        <v>22611.03</v>
      </c>
      <c r="E23" s="16"/>
      <c r="F23" s="11">
        <f>SUM(D23/D36)</f>
        <v>1.7937886884933343E-5</v>
      </c>
    </row>
    <row r="24" spans="1:6" x14ac:dyDescent="0.2">
      <c r="A24" s="4"/>
      <c r="B24" s="4"/>
      <c r="C24" s="5"/>
      <c r="D24" s="27">
        <f>SUM(D23:D23)</f>
        <v>22611.03</v>
      </c>
      <c r="E24" s="21"/>
      <c r="F24" s="13">
        <f>SUM(F23:F23)</f>
        <v>1.7937886884933343E-5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5" t="s">
        <v>10</v>
      </c>
      <c r="C26" s="38"/>
      <c r="D26" s="82">
        <f>+D24+D16+D21</f>
        <v>1260512530.6200001</v>
      </c>
      <c r="E26" s="46"/>
      <c r="F26" s="47">
        <f>SUM(F24+F21+F16)</f>
        <v>0.99999563006650449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1" t="s">
        <v>11</v>
      </c>
      <c r="B28" s="32"/>
      <c r="C28" s="33"/>
      <c r="D28" s="48"/>
      <c r="E28" s="48"/>
      <c r="F28" s="49"/>
    </row>
    <row r="29" spans="1:6" x14ac:dyDescent="0.2">
      <c r="A29" s="4"/>
      <c r="B29" s="51" t="s">
        <v>12</v>
      </c>
      <c r="C29" s="51"/>
      <c r="D29" s="52"/>
      <c r="E29" s="53"/>
      <c r="F29" s="54"/>
    </row>
    <row r="30" spans="1:6" x14ac:dyDescent="0.2">
      <c r="A30" s="4"/>
      <c r="B30" s="74"/>
      <c r="C30" s="74" t="s">
        <v>5</v>
      </c>
      <c r="D30" s="79">
        <v>5508.38</v>
      </c>
      <c r="E30" s="72"/>
      <c r="F30" s="11">
        <f>SUM(D30/D36)</f>
        <v>4.3699334952555959E-6</v>
      </c>
    </row>
    <row r="31" spans="1:6" x14ac:dyDescent="0.2">
      <c r="A31" s="4"/>
      <c r="B31" s="4"/>
      <c r="C31" s="5"/>
      <c r="D31" s="27">
        <f>SUM(D30:D30)</f>
        <v>5508.38</v>
      </c>
      <c r="E31" s="21"/>
      <c r="F31" s="13">
        <f>SUM(F30)</f>
        <v>4.3699334952555959E-6</v>
      </c>
    </row>
    <row r="32" spans="1:6" x14ac:dyDescent="0.2">
      <c r="A32" s="4"/>
      <c r="B32" s="4"/>
      <c r="C32" s="5"/>
      <c r="D32" s="27"/>
      <c r="E32" s="21"/>
      <c r="F32" s="13"/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5" t="s">
        <v>13</v>
      </c>
      <c r="C34" s="56"/>
      <c r="D34" s="73">
        <f>SUM(D31)</f>
        <v>5508.38</v>
      </c>
      <c r="E34" s="57"/>
      <c r="F34" s="58">
        <f>SUM(F31)</f>
        <v>4.3699334952555959E-6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0" t="s">
        <v>25</v>
      </c>
      <c r="B36" s="64"/>
      <c r="C36" s="65"/>
      <c r="D36" s="81">
        <f>D26+D34</f>
        <v>1260518039.0000002</v>
      </c>
      <c r="E36" s="66"/>
      <c r="F36" s="67">
        <f>SUM(F34+F26)</f>
        <v>0.99999999999999978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69" t="s">
        <v>14</v>
      </c>
      <c r="B38" s="32"/>
      <c r="C38" s="33"/>
      <c r="D38" s="48"/>
      <c r="E38" s="48"/>
      <c r="F38" s="50"/>
    </row>
    <row r="39" spans="1:6" x14ac:dyDescent="0.2">
      <c r="A39" s="4"/>
      <c r="B39" s="51" t="s">
        <v>15</v>
      </c>
      <c r="C39" s="56"/>
      <c r="D39" s="53"/>
      <c r="E39" s="53"/>
      <c r="F39" s="54"/>
    </row>
    <row r="40" spans="1:6" x14ac:dyDescent="0.2">
      <c r="A40" s="4"/>
      <c r="B40" s="4"/>
      <c r="C40" s="5" t="s">
        <v>16</v>
      </c>
      <c r="D40" s="20">
        <v>966890678.28999996</v>
      </c>
      <c r="E40" s="20"/>
      <c r="F40" s="8">
        <f>SUM(D40/D60)</f>
        <v>0.66356231662303733</v>
      </c>
    </row>
    <row r="41" spans="1:6" x14ac:dyDescent="0.2">
      <c r="A41" s="4"/>
      <c r="B41" s="4"/>
      <c r="C41" s="6" t="s">
        <v>17</v>
      </c>
      <c r="D41" s="20">
        <v>114522008.58</v>
      </c>
      <c r="E41" s="20"/>
      <c r="F41" s="8">
        <f>SUM(D41/D60)</f>
        <v>7.8594706748093907E-2</v>
      </c>
    </row>
    <row r="42" spans="1:6" x14ac:dyDescent="0.2">
      <c r="A42" s="4"/>
      <c r="B42" s="4"/>
      <c r="C42" s="5" t="s">
        <v>26</v>
      </c>
      <c r="D42" s="19">
        <v>39847089.350000001</v>
      </c>
      <c r="E42" s="20"/>
      <c r="F42" s="11">
        <f>SUM(D42/D60)</f>
        <v>2.7346449307520049E-2</v>
      </c>
    </row>
    <row r="43" spans="1:6" x14ac:dyDescent="0.2">
      <c r="A43" s="4"/>
      <c r="B43" s="4"/>
      <c r="C43" s="5"/>
      <c r="D43" s="27">
        <f>SUM(D40:D42)</f>
        <v>1121259776.2199998</v>
      </c>
      <c r="E43" s="21"/>
      <c r="F43" s="13">
        <f>SUM(F40:F42)</f>
        <v>0.76950347267865127</v>
      </c>
    </row>
    <row r="44" spans="1:6" ht="12.75" customHeight="1" x14ac:dyDescent="0.2">
      <c r="A44" s="4"/>
      <c r="B44" s="51" t="s">
        <v>18</v>
      </c>
      <c r="C44" s="56"/>
      <c r="D44" s="53"/>
      <c r="E44" s="53"/>
      <c r="F44" s="59"/>
    </row>
    <row r="45" spans="1:6" ht="12.75" customHeight="1" x14ac:dyDescent="0.2">
      <c r="A45" s="4"/>
      <c r="B45" s="74"/>
      <c r="C45" s="72" t="s">
        <v>19</v>
      </c>
      <c r="D45" s="76">
        <v>311379840.87</v>
      </c>
      <c r="E45" s="75"/>
      <c r="F45" s="8">
        <f>SUM(D45/D60)</f>
        <v>0.21369523276698538</v>
      </c>
    </row>
    <row r="46" spans="1:6" ht="12.75" customHeight="1" x14ac:dyDescent="0.2">
      <c r="A46" s="4"/>
      <c r="B46" s="74"/>
      <c r="C46" s="72" t="s">
        <v>40</v>
      </c>
      <c r="D46" s="77">
        <v>0</v>
      </c>
      <c r="E46" s="75"/>
      <c r="F46" s="11">
        <f>SUM(D46/D60)</f>
        <v>0</v>
      </c>
    </row>
    <row r="47" spans="1:6" x14ac:dyDescent="0.2">
      <c r="A47" s="4"/>
      <c r="B47" s="4"/>
      <c r="C47" s="5"/>
      <c r="D47" s="27">
        <f>SUM(D45:D46)</f>
        <v>311379840.87</v>
      </c>
      <c r="E47" s="21"/>
      <c r="F47" s="13">
        <f>SUM(F45:F46)</f>
        <v>0.21369523276698538</v>
      </c>
    </row>
    <row r="48" spans="1:6" ht="9.75" customHeight="1" x14ac:dyDescent="0.2">
      <c r="A48" s="4"/>
      <c r="B48" s="4"/>
      <c r="C48" s="5"/>
      <c r="D48" s="21"/>
      <c r="E48" s="21"/>
      <c r="F48" s="29"/>
    </row>
    <row r="49" spans="1:6" x14ac:dyDescent="0.2">
      <c r="A49" s="22"/>
      <c r="B49" s="60" t="s">
        <v>20</v>
      </c>
      <c r="C49" s="56"/>
      <c r="D49" s="73">
        <f>SUM(D43+D47)</f>
        <v>1432639617.0899997</v>
      </c>
      <c r="E49" s="57"/>
      <c r="F49" s="58">
        <f>SUM(F47+F43)</f>
        <v>0.98319870544563659</v>
      </c>
    </row>
    <row r="50" spans="1:6" x14ac:dyDescent="0.2">
      <c r="A50" s="22"/>
      <c r="B50" s="22"/>
      <c r="C50" s="5"/>
      <c r="D50" s="23"/>
      <c r="E50" s="23"/>
      <c r="F50" s="29"/>
    </row>
    <row r="51" spans="1:6" x14ac:dyDescent="0.2">
      <c r="A51" s="31" t="s">
        <v>21</v>
      </c>
      <c r="B51" s="32"/>
      <c r="C51" s="33"/>
      <c r="D51" s="48"/>
      <c r="E51" s="48"/>
      <c r="F51" s="68"/>
    </row>
    <row r="52" spans="1:6" x14ac:dyDescent="0.2">
      <c r="A52" s="4"/>
      <c r="B52" s="51" t="s">
        <v>22</v>
      </c>
      <c r="C52" s="56"/>
      <c r="D52" s="53"/>
      <c r="E52" s="53"/>
      <c r="F52" s="61"/>
    </row>
    <row r="53" spans="1:6" x14ac:dyDescent="0.2">
      <c r="A53" s="4"/>
      <c r="B53" s="74"/>
      <c r="C53" s="72" t="s">
        <v>27</v>
      </c>
      <c r="D53" s="76">
        <v>16221385.529999999</v>
      </c>
      <c r="E53" s="75"/>
      <c r="F53" s="8">
        <f>SUM(D53/D60)</f>
        <v>1.1132489331843361E-2</v>
      </c>
    </row>
    <row r="54" spans="1:6" x14ac:dyDescent="0.2">
      <c r="A54" s="4"/>
      <c r="B54" s="74"/>
      <c r="C54" s="72" t="s">
        <v>39</v>
      </c>
      <c r="D54" s="76">
        <v>8260135.9199999999</v>
      </c>
      <c r="E54" s="75"/>
      <c r="F54" s="11">
        <f>SUM(D54/D60)</f>
        <v>5.6688052225201107E-3</v>
      </c>
    </row>
    <row r="55" spans="1:6" x14ac:dyDescent="0.2">
      <c r="A55" s="4"/>
      <c r="B55" s="4"/>
      <c r="C55" s="5"/>
      <c r="D55" s="80">
        <f>SUM(D53:D54)</f>
        <v>24481521.449999999</v>
      </c>
      <c r="E55" s="21"/>
      <c r="F55" s="13">
        <f>SUM(F53:F54)</f>
        <v>1.6801294554363473E-2</v>
      </c>
    </row>
    <row r="56" spans="1:6" ht="10.5" customHeight="1" x14ac:dyDescent="0.2">
      <c r="A56" s="4"/>
      <c r="B56" s="4"/>
      <c r="C56" s="5"/>
      <c r="D56" s="21"/>
      <c r="E56" s="21"/>
      <c r="F56" s="13"/>
    </row>
    <row r="57" spans="1:6" ht="9" customHeight="1" x14ac:dyDescent="0.2">
      <c r="A57" s="4"/>
      <c r="B57" s="4"/>
      <c r="C57" s="5"/>
      <c r="D57" s="16"/>
      <c r="E57" s="16"/>
      <c r="F57" s="28"/>
    </row>
    <row r="58" spans="1:6" x14ac:dyDescent="0.2">
      <c r="A58" s="4"/>
      <c r="B58" s="60" t="s">
        <v>23</v>
      </c>
      <c r="C58" s="62"/>
      <c r="D58" s="73">
        <f>SUM(D55)</f>
        <v>24481521.449999999</v>
      </c>
      <c r="E58" s="57"/>
      <c r="F58" s="58">
        <f>SUM(F55)</f>
        <v>1.6801294554363473E-2</v>
      </c>
    </row>
    <row r="59" spans="1:6" x14ac:dyDescent="0.2">
      <c r="A59" s="4"/>
      <c r="B59" s="4"/>
      <c r="C59" s="5"/>
      <c r="D59" s="16"/>
      <c r="E59" s="16"/>
      <c r="F59" s="8"/>
    </row>
    <row r="60" spans="1:6" x14ac:dyDescent="0.2">
      <c r="A60" s="63" t="s">
        <v>24</v>
      </c>
      <c r="B60" s="64"/>
      <c r="C60" s="65"/>
      <c r="D60" s="81">
        <f>+D58+D49</f>
        <v>1457121138.5399997</v>
      </c>
      <c r="E60" s="66"/>
      <c r="F60" s="67">
        <f>SUM(F58+F49)</f>
        <v>1</v>
      </c>
    </row>
    <row r="61" spans="1:6" x14ac:dyDescent="0.2">
      <c r="A61" s="4"/>
      <c r="B61" s="4"/>
      <c r="C61" s="4"/>
      <c r="D61" s="24"/>
      <c r="E61" s="16"/>
      <c r="F61" s="4"/>
    </row>
    <row r="63" spans="1:6" x14ac:dyDescent="0.2">
      <c r="D63" s="85"/>
    </row>
    <row r="67" spans="1:4" x14ac:dyDescent="0.2">
      <c r="A67" t="s">
        <v>32</v>
      </c>
      <c r="D67" t="s">
        <v>33</v>
      </c>
    </row>
    <row r="68" spans="1:4" x14ac:dyDescent="0.2">
      <c r="C68" s="78" t="s">
        <v>34</v>
      </c>
      <c r="D68" s="78" t="s">
        <v>35</v>
      </c>
    </row>
    <row r="69" spans="1:4" x14ac:dyDescent="0.2">
      <c r="C69" t="s">
        <v>36</v>
      </c>
      <c r="D69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Octubre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DANIEL L ESPINAL ORTIZ</cp:lastModifiedBy>
  <cp:lastPrinted>2025-11-14T13:14:54Z</cp:lastPrinted>
  <dcterms:created xsi:type="dcterms:W3CDTF">2001-01-25T14:49:03Z</dcterms:created>
  <dcterms:modified xsi:type="dcterms:W3CDTF">2025-11-14T13:15:43Z</dcterms:modified>
</cp:coreProperties>
</file>