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8445"/>
  </bookViews>
  <sheets>
    <sheet name="Ingresos -Egresos Juni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D21" i="5" l="1"/>
  <c r="D49" i="5" l="1"/>
  <c r="D33" i="5" l="1"/>
  <c r="D36" i="5" s="1"/>
  <c r="D57" i="5" l="1"/>
  <c r="D60" i="5" s="1"/>
  <c r="D16" i="5" l="1"/>
  <c r="D45" i="5" l="1"/>
  <c r="D51" i="5" l="1"/>
  <c r="D62" i="5" s="1"/>
  <c r="D22" i="5"/>
  <c r="D28" i="5" s="1"/>
  <c r="F47" i="5" l="1"/>
  <c r="F56" i="5"/>
  <c r="F55" i="5"/>
  <c r="F48" i="5"/>
  <c r="F43" i="5"/>
  <c r="F44" i="5"/>
  <c r="D38" i="5"/>
  <c r="F24" i="5" s="1"/>
  <c r="F20" i="5" l="1"/>
  <c r="F12" i="5"/>
  <c r="F49" i="5"/>
  <c r="F19" i="5"/>
  <c r="F32" i="5"/>
  <c r="F33" i="5" s="1"/>
  <c r="F36" i="5" s="1"/>
  <c r="F21" i="5"/>
  <c r="F57" i="5"/>
  <c r="F60" i="5" s="1"/>
  <c r="F25" i="5"/>
  <c r="F26" i="5" s="1"/>
  <c r="F18" i="5"/>
  <c r="F13" i="5"/>
  <c r="F42" i="5"/>
  <c r="F45" i="5" s="1"/>
  <c r="F14" i="5"/>
  <c r="F11" i="5"/>
  <c r="F15" i="5"/>
  <c r="F51" i="5" l="1"/>
  <c r="F22" i="5"/>
  <c r="F16" i="5"/>
  <c r="F62" i="5" l="1"/>
  <c r="F28" i="5"/>
  <c r="F38" i="5" s="1"/>
</calcChain>
</file>

<file path=xl/sharedStrings.xml><?xml version="1.0" encoding="utf-8"?>
<sst xmlns="http://schemas.openxmlformats.org/spreadsheetml/2006/main" count="49" uniqueCount="48">
  <si>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</si>
  <si>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</si>
  <si>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</si>
  <si>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</si>
  <si>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</si>
  <si>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</si>
  <si>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</si>
  <si>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</si>
  <si>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</si>
  <si>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</si>
  <si>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</si>
  <si>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</si>
  <si>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</si>
  <si>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</si>
  <si>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</si>
  <si>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</si>
  <si>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</si>
  <si>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</si>
  <si>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</si>
  <si>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</si>
  <si>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</si>
  <si>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</si>
  <si>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</si>
  <si>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</si>
  <si>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</si>
  <si>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</si>
  <si>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</si>
  <si>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</si>
  <si>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</si>
  <si>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</si>
  <si>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</si>
  <si>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</si>
  <si>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</si>
  <si>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</si>
  <si>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</si>
  <si>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</si>
  <si>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</si>
  <si>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</si>
  <si>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</si>
  <si>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</si>
  <si>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</si>
  <si>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Junio/2025</t>
  </si>
  <si>
    <r>
      <t>Subvención Ordinaria (</t>
    </r>
    <r>
      <rPr>
        <sz val="8"/>
        <rFont val="Arial"/>
        <family val="2"/>
      </rPr>
      <t>Libramiento No. 2326 )</t>
    </r>
  </si>
  <si>
    <r>
      <t>Subvención Extraordinaria (</t>
    </r>
    <r>
      <rPr>
        <sz val="8"/>
        <rFont val="Arial"/>
        <family val="2"/>
      </rPr>
      <t>Centros Regionales Universitarios, Junio/2025, Libramiento No. 2330)</t>
    </r>
  </si>
  <si>
    <r>
      <t>Subvención Extraordinaria (</t>
    </r>
    <r>
      <rPr>
        <sz val="8"/>
        <rFont val="Arial"/>
        <family val="2"/>
      </rPr>
      <t>Aporte Extraordinario Junio/2025, Libramiento No. 2328  )</t>
    </r>
  </si>
  <si>
    <t>Intereses Percibidos</t>
  </si>
  <si>
    <r>
      <t>Subvención Extraordinaria (</t>
    </r>
    <r>
      <rPr>
        <sz val="8"/>
        <rFont val="Arial"/>
        <family val="2"/>
      </rPr>
      <t>Energia Electrica, Febrero-Marzo-Abril/2025, Libramiento Nos. 2055 y 2128  )</t>
    </r>
  </si>
  <si>
    <t>Donaciones de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</si>
</sst>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43" fontId="7" fillId="2" borderId="4" xfId="1" applyNumberFormat="1" applyFont="1" applyFill="1" applyBorder="1"/>
    <xf numFmtId="0" fontId="1" fillId="0" borderId="0" xfId="2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37" zoomScaleNormal="100" workbookViewId="0">
      <selection activeCell="D33" sqref="D33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9" t="s">
        <v>28</v>
      </c>
      <c r="B1" s="89"/>
      <c r="C1" s="89"/>
      <c r="D1" s="89"/>
      <c r="E1" s="89"/>
      <c r="F1" s="89"/>
    </row>
    <row r="2" spans="1:6" ht="25.5" x14ac:dyDescent="0.35">
      <c r="A2" s="92" t="s">
        <v>29</v>
      </c>
      <c r="B2" s="92"/>
      <c r="C2" s="92"/>
      <c r="D2" s="92"/>
      <c r="E2" s="92"/>
      <c r="F2" s="92"/>
    </row>
    <row r="3" spans="1:6" x14ac:dyDescent="0.2">
      <c r="A3" s="93" t="s">
        <v>38</v>
      </c>
      <c r="B3" s="93"/>
      <c r="C3" s="93"/>
      <c r="D3" s="93"/>
      <c r="E3" s="93"/>
      <c r="F3" s="93"/>
    </row>
    <row r="4" spans="1:6" ht="15" x14ac:dyDescent="0.25">
      <c r="A4" s="90"/>
      <c r="B4" s="90"/>
      <c r="C4" s="90"/>
      <c r="D4" s="90"/>
      <c r="E4" s="90"/>
      <c r="F4" s="90"/>
    </row>
    <row r="5" spans="1:6" ht="15.75" x14ac:dyDescent="0.25">
      <c r="A5" s="94" t="s">
        <v>31</v>
      </c>
      <c r="B5" s="94"/>
      <c r="C5" s="94"/>
      <c r="D5" s="94"/>
      <c r="E5" s="94"/>
      <c r="F5" s="94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1" t="s">
        <v>41</v>
      </c>
      <c r="B7" s="91"/>
      <c r="C7" s="91"/>
      <c r="D7" s="91"/>
      <c r="E7" s="91"/>
      <c r="F7" s="91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468535</v>
      </c>
      <c r="E11" s="7"/>
      <c r="F11" s="8">
        <f>SUM(D11/D38)</f>
        <v>3.4748154474771375E-4</v>
      </c>
    </row>
    <row r="12" spans="1:6" x14ac:dyDescent="0.2">
      <c r="A12" s="4"/>
      <c r="B12" s="4"/>
      <c r="C12" s="6" t="s">
        <v>45</v>
      </c>
      <c r="D12" s="7">
        <v>63750</v>
      </c>
      <c r="E12" s="7"/>
      <c r="F12" s="8">
        <f>SUM(D12/D38)</f>
        <v>4.7279175467503495E-5</v>
      </c>
    </row>
    <row r="13" spans="1:6" x14ac:dyDescent="0.2">
      <c r="A13" s="4"/>
      <c r="B13" s="4"/>
      <c r="C13" s="6" t="s">
        <v>1</v>
      </c>
      <c r="D13" s="7">
        <v>913660</v>
      </c>
      <c r="E13" s="7"/>
      <c r="F13" s="8">
        <f>SUM(D13/D38)</f>
        <v>6.7760143462963524E-4</v>
      </c>
    </row>
    <row r="14" spans="1:6" x14ac:dyDescent="0.2">
      <c r="A14" s="4"/>
      <c r="B14" s="4"/>
      <c r="C14" s="9" t="s">
        <v>9</v>
      </c>
      <c r="D14" s="7">
        <v>74667032.25</v>
      </c>
      <c r="E14" s="7"/>
      <c r="F14" s="8">
        <f>SUM(D14/D38)</f>
        <v>5.5375619127615565E-2</v>
      </c>
    </row>
    <row r="15" spans="1:6" x14ac:dyDescent="0.2">
      <c r="A15" s="4"/>
      <c r="B15" s="4"/>
      <c r="C15" s="5" t="s">
        <v>2</v>
      </c>
      <c r="D15" s="10">
        <v>3252938</v>
      </c>
      <c r="E15" s="7"/>
      <c r="F15" s="11">
        <f>SUM(D15/D38)</f>
        <v>2.4124898272456451E-3</v>
      </c>
    </row>
    <row r="16" spans="1:6" x14ac:dyDescent="0.2">
      <c r="A16" s="4"/>
      <c r="B16" s="4"/>
      <c r="C16" s="5"/>
      <c r="D16" s="12">
        <f>SUM(D11:D15)</f>
        <v>79365915.25</v>
      </c>
      <c r="E16" s="12"/>
      <c r="F16" s="13">
        <f>SUM(F11:F15)</f>
        <v>5.8860471109706061E-2</v>
      </c>
    </row>
    <row r="17" spans="1:6" x14ac:dyDescent="0.2">
      <c r="A17" s="4"/>
      <c r="B17" s="40" t="s">
        <v>3</v>
      </c>
      <c r="C17" s="38"/>
      <c r="D17" s="41"/>
      <c r="E17" s="41"/>
      <c r="F17" s="42"/>
    </row>
    <row r="18" spans="1:6" x14ac:dyDescent="0.2">
      <c r="A18" s="4"/>
      <c r="B18" s="14"/>
      <c r="C18" s="84" t="s">
        <v>42</v>
      </c>
      <c r="D18" s="7">
        <v>1055266175.38</v>
      </c>
      <c r="E18" s="7"/>
      <c r="F18" s="8">
        <f>SUM(D18/D38)</f>
        <v>0.78262140659940926</v>
      </c>
    </row>
    <row r="19" spans="1:6" ht="24" x14ac:dyDescent="0.2">
      <c r="A19" s="4"/>
      <c r="B19" s="14"/>
      <c r="C19" s="85" t="s">
        <v>44</v>
      </c>
      <c r="D19" s="7">
        <v>125000000</v>
      </c>
      <c r="E19" s="7"/>
      <c r="F19" s="8">
        <f>SUM(D19/D38)</f>
        <v>9.2704265622555876E-2</v>
      </c>
    </row>
    <row r="20" spans="1:6" ht="24" x14ac:dyDescent="0.2">
      <c r="A20" s="4"/>
      <c r="B20" s="14"/>
      <c r="C20" s="85" t="s">
        <v>43</v>
      </c>
      <c r="D20" s="7">
        <v>20783333</v>
      </c>
      <c r="E20" s="7"/>
      <c r="F20" s="8">
        <f>SUM(D20/D38)</f>
        <v>1.5413628983632249E-2</v>
      </c>
    </row>
    <row r="21" spans="1:6" ht="24" x14ac:dyDescent="0.2">
      <c r="A21" s="4"/>
      <c r="B21" s="14"/>
      <c r="C21" s="85" t="s">
        <v>46</v>
      </c>
      <c r="D21" s="10">
        <f>17892469.2+48963273.45</f>
        <v>66855742.650000006</v>
      </c>
      <c r="E21" s="7"/>
      <c r="F21" s="11">
        <f>SUM(D21/D38)</f>
        <v>4.9582500200150703E-2</v>
      </c>
    </row>
    <row r="22" spans="1:6" x14ac:dyDescent="0.2">
      <c r="A22" s="4"/>
      <c r="B22" s="4"/>
      <c r="C22" s="6"/>
      <c r="D22" s="12">
        <f>SUM(D18:D21)</f>
        <v>1267905251.0300002</v>
      </c>
      <c r="E22" s="12"/>
      <c r="F22" s="13">
        <f>SUM(F18:F21)</f>
        <v>0.94032180140574817</v>
      </c>
    </row>
    <row r="23" spans="1:6" x14ac:dyDescent="0.2">
      <c r="A23" s="4"/>
      <c r="B23" s="37" t="s">
        <v>4</v>
      </c>
      <c r="C23" s="38"/>
      <c r="D23" s="43"/>
      <c r="E23" s="43"/>
      <c r="F23" s="44"/>
    </row>
    <row r="24" spans="1:6" x14ac:dyDescent="0.2">
      <c r="A24" s="4"/>
      <c r="B24" s="74"/>
      <c r="C24" s="88" t="s">
        <v>47</v>
      </c>
      <c r="D24" s="76">
        <v>1070000</v>
      </c>
      <c r="E24" s="75"/>
      <c r="F24" s="8">
        <f>SUM(D24/D38)</f>
        <v>7.9354851372907831E-4</v>
      </c>
    </row>
    <row r="25" spans="1:6" x14ac:dyDescent="0.2">
      <c r="A25" s="4"/>
      <c r="B25" s="4"/>
      <c r="C25" s="26" t="s">
        <v>2</v>
      </c>
      <c r="D25" s="25">
        <v>20093.91</v>
      </c>
      <c r="E25" s="16"/>
      <c r="F25" s="11">
        <f>SUM(D25/D38)</f>
        <v>1.4902329360285854E-5</v>
      </c>
    </row>
    <row r="26" spans="1:6" x14ac:dyDescent="0.2">
      <c r="A26" s="4"/>
      <c r="B26" s="4"/>
      <c r="C26" s="5"/>
      <c r="D26" s="27">
        <f>SUM(D24:D25)</f>
        <v>1090093.9099999999</v>
      </c>
      <c r="E26" s="21"/>
      <c r="F26" s="13">
        <f>SUM(F24:F25)</f>
        <v>8.0845084308936411E-4</v>
      </c>
    </row>
    <row r="27" spans="1:6" ht="6" customHeight="1" x14ac:dyDescent="0.2">
      <c r="A27" s="4"/>
      <c r="B27" s="4"/>
      <c r="C27" s="5"/>
      <c r="D27" s="16"/>
      <c r="E27" s="16"/>
      <c r="F27" s="8"/>
    </row>
    <row r="28" spans="1:6" x14ac:dyDescent="0.2">
      <c r="A28" s="4"/>
      <c r="B28" s="45" t="s">
        <v>10</v>
      </c>
      <c r="C28" s="38"/>
      <c r="D28" s="83">
        <f>+D26+D16+D22</f>
        <v>1348361260.1900003</v>
      </c>
      <c r="E28" s="46"/>
      <c r="F28" s="47">
        <f>SUM(F26+F22+F16)</f>
        <v>0.99999072335854355</v>
      </c>
    </row>
    <row r="29" spans="1:6" x14ac:dyDescent="0.2">
      <c r="A29" s="4"/>
      <c r="B29" s="4"/>
      <c r="C29" s="5"/>
      <c r="D29" s="16"/>
      <c r="E29" s="16"/>
      <c r="F29" s="8"/>
    </row>
    <row r="30" spans="1:6" x14ac:dyDescent="0.2">
      <c r="A30" s="31" t="s">
        <v>11</v>
      </c>
      <c r="B30" s="32"/>
      <c r="C30" s="33"/>
      <c r="D30" s="48"/>
      <c r="E30" s="48"/>
      <c r="F30" s="49"/>
    </row>
    <row r="31" spans="1:6" x14ac:dyDescent="0.2">
      <c r="A31" s="4"/>
      <c r="B31" s="51" t="s">
        <v>12</v>
      </c>
      <c r="C31" s="51"/>
      <c r="D31" s="52"/>
      <c r="E31" s="53"/>
      <c r="F31" s="54"/>
    </row>
    <row r="32" spans="1:6" x14ac:dyDescent="0.2">
      <c r="A32" s="4"/>
      <c r="B32" s="74"/>
      <c r="C32" s="74" t="s">
        <v>5</v>
      </c>
      <c r="D32" s="80">
        <v>12508.38</v>
      </c>
      <c r="E32" s="72"/>
      <c r="F32" s="11">
        <f>SUM(D32/D38)</f>
        <v>9.2766414562229237E-6</v>
      </c>
    </row>
    <row r="33" spans="1:6" x14ac:dyDescent="0.2">
      <c r="A33" s="4"/>
      <c r="B33" s="4"/>
      <c r="C33" s="5"/>
      <c r="D33" s="27">
        <f>SUM(D32:D32)</f>
        <v>12508.38</v>
      </c>
      <c r="E33" s="21"/>
      <c r="F33" s="13">
        <f>SUM(F32)</f>
        <v>9.2766414562229237E-6</v>
      </c>
    </row>
    <row r="34" spans="1:6" x14ac:dyDescent="0.2">
      <c r="A34" s="4"/>
      <c r="B34" s="4"/>
      <c r="C34" s="5"/>
      <c r="D34" s="27"/>
      <c r="E34" s="21"/>
      <c r="F34" s="13"/>
    </row>
    <row r="35" spans="1:6" ht="8.25" customHeight="1" x14ac:dyDescent="0.2">
      <c r="A35" s="4"/>
      <c r="B35" s="18"/>
      <c r="C35" s="9"/>
      <c r="D35" s="21"/>
      <c r="E35" s="21"/>
      <c r="F35" s="17"/>
    </row>
    <row r="36" spans="1:6" x14ac:dyDescent="0.2">
      <c r="A36" s="4"/>
      <c r="B36" s="55" t="s">
        <v>13</v>
      </c>
      <c r="C36" s="56"/>
      <c r="D36" s="73">
        <f>SUM(D33)</f>
        <v>12508.38</v>
      </c>
      <c r="E36" s="57"/>
      <c r="F36" s="58">
        <f>SUM(F33)</f>
        <v>9.2766414562229237E-6</v>
      </c>
    </row>
    <row r="37" spans="1:6" x14ac:dyDescent="0.2">
      <c r="A37" s="4"/>
      <c r="B37" s="4"/>
      <c r="C37" s="5"/>
      <c r="D37" s="20"/>
      <c r="E37" s="20"/>
      <c r="F37" s="15"/>
    </row>
    <row r="38" spans="1:6" x14ac:dyDescent="0.2">
      <c r="A38" s="70" t="s">
        <v>25</v>
      </c>
      <c r="B38" s="64"/>
      <c r="C38" s="65"/>
      <c r="D38" s="82">
        <f>D28+D36</f>
        <v>1348373768.5700004</v>
      </c>
      <c r="E38" s="66"/>
      <c r="F38" s="67">
        <f>SUM(F36+F28)</f>
        <v>0.99999999999999978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69" t="s">
        <v>14</v>
      </c>
      <c r="B40" s="32"/>
      <c r="C40" s="33"/>
      <c r="D40" s="48"/>
      <c r="E40" s="48"/>
      <c r="F40" s="50"/>
    </row>
    <row r="41" spans="1:6" x14ac:dyDescent="0.2">
      <c r="A41" s="4"/>
      <c r="B41" s="51" t="s">
        <v>15</v>
      </c>
      <c r="C41" s="56"/>
      <c r="D41" s="53"/>
      <c r="E41" s="53"/>
      <c r="F41" s="54"/>
    </row>
    <row r="42" spans="1:6" x14ac:dyDescent="0.2">
      <c r="A42" s="4"/>
      <c r="B42" s="4"/>
      <c r="C42" s="5" t="s">
        <v>16</v>
      </c>
      <c r="D42" s="20">
        <v>848157506.79999995</v>
      </c>
      <c r="E42" s="20"/>
      <c r="F42" s="8">
        <f>SUM(D42/D62)</f>
        <v>0.67839382326364539</v>
      </c>
    </row>
    <row r="43" spans="1:6" x14ac:dyDescent="0.2">
      <c r="A43" s="4"/>
      <c r="B43" s="4"/>
      <c r="C43" s="6" t="s">
        <v>17</v>
      </c>
      <c r="D43" s="20">
        <v>84870807.530000001</v>
      </c>
      <c r="E43" s="20"/>
      <c r="F43" s="8">
        <f>SUM(D43/D62)</f>
        <v>6.788341922596032E-2</v>
      </c>
    </row>
    <row r="44" spans="1:6" x14ac:dyDescent="0.2">
      <c r="A44" s="4"/>
      <c r="B44" s="4"/>
      <c r="C44" s="5" t="s">
        <v>26</v>
      </c>
      <c r="D44" s="19">
        <v>25670515.079999998</v>
      </c>
      <c r="E44" s="20"/>
      <c r="F44" s="11">
        <f>SUM(D44/D62)</f>
        <v>2.0532411410201366E-2</v>
      </c>
    </row>
    <row r="45" spans="1:6" x14ac:dyDescent="0.2">
      <c r="A45" s="4"/>
      <c r="B45" s="4"/>
      <c r="C45" s="5"/>
      <c r="D45" s="27">
        <f>SUM(D42:D44)</f>
        <v>958698829.40999997</v>
      </c>
      <c r="E45" s="21"/>
      <c r="F45" s="13">
        <f>SUM(F42:F44)</f>
        <v>0.76680965389980704</v>
      </c>
    </row>
    <row r="46" spans="1:6" ht="12.75" customHeight="1" x14ac:dyDescent="0.2">
      <c r="A46" s="4"/>
      <c r="B46" s="51" t="s">
        <v>18</v>
      </c>
      <c r="C46" s="56"/>
      <c r="D46" s="53"/>
      <c r="E46" s="53"/>
      <c r="F46" s="59"/>
    </row>
    <row r="47" spans="1:6" ht="12.75" customHeight="1" x14ac:dyDescent="0.2">
      <c r="A47" s="4"/>
      <c r="B47" s="74"/>
      <c r="C47" s="72" t="s">
        <v>19</v>
      </c>
      <c r="D47" s="76">
        <v>267205415.09</v>
      </c>
      <c r="E47" s="75"/>
      <c r="F47" s="8">
        <f>SUM(D47/D62)</f>
        <v>0.21372268910708234</v>
      </c>
    </row>
    <row r="48" spans="1:6" ht="12.75" customHeight="1" x14ac:dyDescent="0.2">
      <c r="A48" s="4"/>
      <c r="B48" s="74"/>
      <c r="C48" s="72" t="s">
        <v>40</v>
      </c>
      <c r="D48" s="77">
        <v>24200</v>
      </c>
      <c r="E48" s="75"/>
      <c r="F48" s="11">
        <f>SUM(D48/D62)</f>
        <v>1.9356228520478645E-5</v>
      </c>
    </row>
    <row r="49" spans="1:6" x14ac:dyDescent="0.2">
      <c r="A49" s="4"/>
      <c r="B49" s="4"/>
      <c r="C49" s="5"/>
      <c r="D49" s="27">
        <f>SUM(D47:D48)</f>
        <v>267229615.09</v>
      </c>
      <c r="E49" s="21"/>
      <c r="F49" s="13">
        <f>SUM(F47:F48)</f>
        <v>0.21374204533560281</v>
      </c>
    </row>
    <row r="50" spans="1:6" ht="9.75" customHeight="1" x14ac:dyDescent="0.2">
      <c r="A50" s="4"/>
      <c r="B50" s="4"/>
      <c r="C50" s="5"/>
      <c r="D50" s="21"/>
      <c r="E50" s="21"/>
      <c r="F50" s="29"/>
    </row>
    <row r="51" spans="1:6" x14ac:dyDescent="0.2">
      <c r="A51" s="22"/>
      <c r="B51" s="60" t="s">
        <v>20</v>
      </c>
      <c r="C51" s="56"/>
      <c r="D51" s="73">
        <f>SUM(D45+D49)</f>
        <v>1225928444.5</v>
      </c>
      <c r="E51" s="57"/>
      <c r="F51" s="58">
        <f>SUM(F49+F45)</f>
        <v>0.98055169923540986</v>
      </c>
    </row>
    <row r="52" spans="1:6" x14ac:dyDescent="0.2">
      <c r="A52" s="22"/>
      <c r="B52" s="22"/>
      <c r="C52" s="5"/>
      <c r="D52" s="23"/>
      <c r="E52" s="23"/>
      <c r="F52" s="29"/>
    </row>
    <row r="53" spans="1:6" x14ac:dyDescent="0.2">
      <c r="A53" s="31" t="s">
        <v>21</v>
      </c>
      <c r="B53" s="32"/>
      <c r="C53" s="33"/>
      <c r="D53" s="48"/>
      <c r="E53" s="48"/>
      <c r="F53" s="68"/>
    </row>
    <row r="54" spans="1:6" x14ac:dyDescent="0.2">
      <c r="A54" s="4"/>
      <c r="B54" s="51" t="s">
        <v>22</v>
      </c>
      <c r="C54" s="56"/>
      <c r="D54" s="53"/>
      <c r="E54" s="53"/>
      <c r="F54" s="61"/>
    </row>
    <row r="55" spans="1:6" x14ac:dyDescent="0.2">
      <c r="A55" s="4"/>
      <c r="B55" s="74"/>
      <c r="C55" s="72" t="s">
        <v>27</v>
      </c>
      <c r="D55" s="76">
        <v>7989414.8799999999</v>
      </c>
      <c r="E55" s="75"/>
      <c r="F55" s="8">
        <f>SUM(D55/D62)</f>
        <v>6.3902867835616715E-3</v>
      </c>
    </row>
    <row r="56" spans="1:6" x14ac:dyDescent="0.2">
      <c r="A56" s="4"/>
      <c r="B56" s="74"/>
      <c r="C56" s="72" t="s">
        <v>39</v>
      </c>
      <c r="D56" s="76">
        <v>16325697.85</v>
      </c>
      <c r="E56" s="75"/>
      <c r="F56" s="11">
        <f>SUM(D56/D62)</f>
        <v>1.3058013981028384E-2</v>
      </c>
    </row>
    <row r="57" spans="1:6" x14ac:dyDescent="0.2">
      <c r="A57" s="4"/>
      <c r="B57" s="4"/>
      <c r="C57" s="5"/>
      <c r="D57" s="81">
        <f>SUM(D55:D56)</f>
        <v>24315112.73</v>
      </c>
      <c r="E57" s="21"/>
      <c r="F57" s="13">
        <f>SUM(F55:F56)</f>
        <v>1.9448300764590056E-2</v>
      </c>
    </row>
    <row r="58" spans="1:6" ht="10.5" customHeight="1" x14ac:dyDescent="0.2">
      <c r="A58" s="4"/>
      <c r="B58" s="4"/>
      <c r="C58" s="5"/>
      <c r="D58" s="21"/>
      <c r="E58" s="21"/>
      <c r="F58" s="13"/>
    </row>
    <row r="59" spans="1:6" ht="9" customHeight="1" x14ac:dyDescent="0.2">
      <c r="A59" s="4"/>
      <c r="B59" s="4"/>
      <c r="C59" s="5"/>
      <c r="D59" s="16"/>
      <c r="E59" s="16"/>
      <c r="F59" s="28"/>
    </row>
    <row r="60" spans="1:6" x14ac:dyDescent="0.2">
      <c r="A60" s="4"/>
      <c r="B60" s="60" t="s">
        <v>23</v>
      </c>
      <c r="C60" s="62"/>
      <c r="D60" s="78">
        <f>SUM(D57)</f>
        <v>24315112.73</v>
      </c>
      <c r="E60" s="57"/>
      <c r="F60" s="58">
        <f>SUM(F57)</f>
        <v>1.9448300764590056E-2</v>
      </c>
    </row>
    <row r="61" spans="1:6" x14ac:dyDescent="0.2">
      <c r="A61" s="4"/>
      <c r="B61" s="4"/>
      <c r="C61" s="5"/>
      <c r="D61" s="16"/>
      <c r="E61" s="16"/>
      <c r="F61" s="8"/>
    </row>
    <row r="62" spans="1:6" x14ac:dyDescent="0.2">
      <c r="A62" s="63" t="s">
        <v>24</v>
      </c>
      <c r="B62" s="64"/>
      <c r="C62" s="65"/>
      <c r="D62" s="87">
        <f>+D60+D51</f>
        <v>1250243557.23</v>
      </c>
      <c r="E62" s="66"/>
      <c r="F62" s="67">
        <f>SUM(F60+F51)</f>
        <v>0.99999999999999989</v>
      </c>
    </row>
    <row r="63" spans="1:6" x14ac:dyDescent="0.2">
      <c r="A63" s="4"/>
      <c r="B63" s="4"/>
      <c r="C63" s="4"/>
      <c r="D63" s="24"/>
      <c r="E63" s="16"/>
      <c r="F63" s="4"/>
    </row>
    <row r="65" spans="1:4" x14ac:dyDescent="0.2">
      <c r="D65" s="86"/>
    </row>
    <row r="69" spans="1:4" x14ac:dyDescent="0.2">
      <c r="A69" t="s">
        <v>32</v>
      </c>
      <c r="D69" t="s">
        <v>33</v>
      </c>
    </row>
    <row r="70" spans="1:4" x14ac:dyDescent="0.2">
      <c r="C70" s="79" t="s">
        <v>34</v>
      </c>
      <c r="D70" s="79" t="s">
        <v>35</v>
      </c>
    </row>
    <row r="71" spans="1:4" x14ac:dyDescent="0.2">
      <c r="C71" t="s">
        <v>36</v>
      </c>
      <c r="D71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Junio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2025-06-10T17:19:05Z</cp:lastPrinted>
  <dcterms:created xsi:type="dcterms:W3CDTF">2001-01-25T14:49:03Z</dcterms:created>
  <dcterms:modified xsi:type="dcterms:W3CDTF">2025-07-15T17:03:40Z</dcterms:modified>
</cp:coreProperties>
</file>