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22" i="1" l="1"/>
  <c r="B34" i="1"/>
  <c r="B45" i="1"/>
  <c r="B55" i="1"/>
  <c r="B77" i="1"/>
  <c r="B83" i="1"/>
  <c r="B92" i="1"/>
  <c r="B100" i="1"/>
  <c r="B105" i="1"/>
  <c r="B109" i="1"/>
  <c r="B111" i="1" s="1"/>
  <c r="B94" i="1" l="1"/>
  <c r="B112" i="1" s="1"/>
  <c r="V19" i="1" l="1"/>
  <c r="V37" i="1"/>
  <c r="V69" i="1"/>
  <c r="V108" i="1"/>
  <c r="V109" i="1" s="1"/>
  <c r="V20" i="1"/>
  <c r="V25" i="1"/>
  <c r="V29" i="1"/>
  <c r="V33" i="1"/>
  <c r="V38" i="1"/>
  <c r="V42" i="1"/>
  <c r="V51" i="1"/>
  <c r="V60" i="1"/>
  <c r="V64" i="1"/>
  <c r="V70" i="1"/>
  <c r="V74" i="1"/>
  <c r="V89" i="1"/>
  <c r="V99" i="1"/>
  <c r="V104" i="1"/>
  <c r="V105" i="1" s="1"/>
  <c r="V17" i="1"/>
  <c r="V22" i="1" s="1"/>
  <c r="V21" i="1"/>
  <c r="V26" i="1"/>
  <c r="V30" i="1"/>
  <c r="V39" i="1"/>
  <c r="V43" i="1"/>
  <c r="V48" i="1"/>
  <c r="V52" i="1"/>
  <c r="V61" i="1"/>
  <c r="V71" i="1"/>
  <c r="V75" i="1"/>
  <c r="V80" i="1"/>
  <c r="V90" i="1"/>
  <c r="V18" i="1"/>
  <c r="V27" i="1"/>
  <c r="V31" i="1"/>
  <c r="V40" i="1"/>
  <c r="V44" i="1"/>
  <c r="V49" i="1"/>
  <c r="V53" i="1"/>
  <c r="V58" i="1"/>
  <c r="V62" i="1"/>
  <c r="V68" i="1"/>
  <c r="V72" i="1"/>
  <c r="V76" i="1"/>
  <c r="V81" i="1"/>
  <c r="V86" i="1"/>
  <c r="V92" i="1" s="1"/>
  <c r="V91" i="1"/>
  <c r="V28" i="1"/>
  <c r="V32" i="1"/>
  <c r="V41" i="1"/>
  <c r="V50" i="1"/>
  <c r="V54" i="1"/>
  <c r="V59" i="1"/>
  <c r="V63" i="1"/>
  <c r="V73" i="1"/>
  <c r="V82" i="1"/>
  <c r="V87" i="1"/>
  <c r="V98" i="1"/>
  <c r="V100" i="1" s="1"/>
  <c r="V103" i="1"/>
  <c r="V77" i="1" l="1"/>
  <c r="V55" i="1"/>
  <c r="V111" i="1"/>
  <c r="V65" i="1"/>
  <c r="V83" i="1"/>
  <c r="V34" i="1"/>
  <c r="V94" i="1" s="1"/>
  <c r="V45" i="1"/>
  <c r="V112" i="1" l="1"/>
</calcChain>
</file>

<file path=xl/sharedStrings.xml><?xml version="1.0" encoding="utf-8"?>
<sst xmlns="http://schemas.openxmlformats.org/spreadsheetml/2006/main" count="104" uniqueCount="94">
  <si>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</si>
  <si>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</si>
  <si>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</si>
  <si>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</si>
  <si>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</si>
  <si>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del Rediseño Curricular por Competencias y Consolidación de la Educación Virtual”        </t>
  </si>
  <si>
    <t xml:space="preserve">Presupuesto de Ingresos, Gastos y Aplicaciones Financieras </t>
  </si>
  <si>
    <t>Enero Año 2022</t>
  </si>
  <si>
    <t>Valor en RD$</t>
  </si>
  <si>
    <t>Detalle</t>
  </si>
  <si>
    <t>Presupuesto</t>
  </si>
  <si>
    <t>Variación</t>
  </si>
  <si>
    <t>B-GASTOS</t>
  </si>
  <si>
    <t xml:space="preserve"> B-1 Remuneraciones y contribuciones: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</si>
  <si>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</si>
  <si>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</si>
  <si>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</si>
  <si>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</si>
  <si>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</si>
  <si>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Total</t>
  </si>
  <si>
    <t>B-2 CONTRATACIÓN DE SERVICIOS</t>
  </si>
  <si>
    <t>Servicios Básicos</t>
  </si>
  <si>
    <t>Publicidad, Impresión y Encuadernación</t>
  </si>
  <si>
    <t>Viaticos</t>
  </si>
  <si>
    <t>Transporte y Almacenaje</t>
  </si>
  <si>
    <t>Alquileres y Renta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</si>
  <si>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</si>
  <si>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</si>
  <si>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</si>
  <si>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</si>
  <si>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B-3 MATERIALES Y SUMINISTROS</t>
  </si>
  <si>
    <t>Alimentos y Productos Agroforestales</t>
  </si>
  <si>
    <t>Textiles y Vestuarios</t>
  </si>
  <si>
    <t>Productos de Papel, Cartón e Impresos</t>
  </si>
  <si>
    <t>Productos Farmacéuticos</t>
  </si>
  <si>
    <t xml:space="preserve">Productos de Cuero, Caucho y Plástico </t>
  </si>
  <si>
    <t xml:space="preserve">Productos Minerales, Metálicos y No Metálicos </t>
  </si>
  <si>
    <t>Combustibles, Lubricantes, Productos Químicos y Conexos</t>
  </si>
  <si>
    <t>Productos y Útiles varios</t>
  </si>
  <si>
    <t>B-4 TRANSFERENCIAS CORRIENTES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</si>
  <si>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</si>
  <si>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</si>
  <si>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</si>
  <si>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</si>
  <si>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</si>
  <si>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</si>
  <si>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</si>
  <si>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B-5 TRANSFERENCIAS DE CAPITAL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</si>
  <si>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</si>
  <si>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</si>
  <si>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</si>
  <si>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</si>
  <si>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 a empresas públicas financieras</t>
  </si>
  <si>
    <t>Transferencias de capital al sector externo</t>
  </si>
  <si>
    <t>Transferencias de capital a otras instituciones públicas</t>
  </si>
  <si>
    <t>B-6 BIENES MUEBLES, INMUEBLES E INTANGIBLES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</si>
  <si>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</si>
  <si>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</si>
  <si>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</si>
  <si>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</si>
  <si>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</si>
  <si>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</si>
  <si>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</si>
  <si>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</si>
  <si>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</si>
  <si>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B-7 OBRAS</t>
  </si>
  <si>
    <t>Obras En Edificaciones</t>
  </si>
  <si>
    <t>Infraestructura</t>
  </si>
  <si>
    <t>Construcciones En Bienes Concesionados</t>
  </si>
  <si>
    <t>B-8 ADQUISICION DE ACTIVOS FINANCIEROS CON FINES DE POLÍTICA</t>
  </si>
  <si>
    <t>Concesión De Préstamos</t>
  </si>
  <si>
    <t>Adquisición De Títulos Valores Representativos De Deuda</t>
  </si>
  <si>
    <t>B-9 GASTOS FINANCIEROS</t>
  </si>
  <si>
    <t>Intereses De La Deuda Pública Interna</t>
  </si>
  <si>
    <t>Intereses De La Deuda Publica Externa</t>
  </si>
  <si>
    <t>Comisiones Y Otros Gastos Bancarios De La Deuda Pública</t>
  </si>
  <si>
    <t>Total Gastos</t>
  </si>
  <si>
    <t>C- APLICACIONES FINANCIERAS</t>
  </si>
  <si>
    <t>C-1 INCREMENTO DE ACTIVOS FINANCIEROS</t>
  </si>
  <si>
    <t>Incremento De Activos Financieros Corrientes</t>
  </si>
  <si>
    <t>Incremento De Activos Financieros No Corrientes</t>
  </si>
  <si>
    <t>C-2 DISMINUCIÓN DE PASIVOS</t>
  </si>
  <si>
    <t>Disminucion de Pasivos Corrientes</t>
  </si>
  <si>
    <t>Disminucion de Pasivos No Corrientes</t>
  </si>
  <si>
    <t>C-4 DISMINUCIÓN DE FONDOS DE TERCEROS</t>
  </si>
  <si>
    <t>Disminucion depositos fondos a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</si>
  <si>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</si>
  <si>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</si>
  <si>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Times New Roman"/>
        <family val="1"/>
      </rPr>
      <t>Reportes SIGEF</t>
    </r>
  </si>
  <si>
    <t xml:space="preserve"> </t>
  </si>
  <si>
    <t>Revisado por:</t>
  </si>
  <si>
    <t>Firmado por:</t>
  </si>
  <si>
    <t>Lic. Flavia Francisco Calderón</t>
  </si>
  <si>
    <t>Asistente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</si>
</sst>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Times New Roman"/>
      <family val="1"/>
    </font>
    <font>
      <sz val="12"/>
      <name val="Arial Narrow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theme="4" tint="0.79998168889431442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33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Border="1" applyAlignment="1" applyProtection="1">
      <alignment horizontal="center" wrapText="1"/>
      <protection locked="0"/>
    </xf>
    <xf numFmtId="4" fontId="4" fillId="3" borderId="11" xfId="0" applyNumberFormat="1" applyFont="1" applyFill="1" applyBorder="1" applyAlignment="1">
      <alignment horizontal="left" wrapText="1"/>
    </xf>
    <xf numFmtId="43" fontId="0" fillId="0" borderId="0" xfId="1" applyFont="1" applyAlignment="1">
      <alignment vertical="center" wrapText="1"/>
    </xf>
    <xf numFmtId="4" fontId="4" fillId="3" borderId="12" xfId="0" applyNumberFormat="1" applyFont="1" applyFill="1" applyBorder="1" applyAlignment="1">
      <alignment horizontal="center" wrapText="1"/>
    </xf>
    <xf numFmtId="4" fontId="4" fillId="3" borderId="14" xfId="0" applyNumberFormat="1" applyFont="1" applyFill="1" applyBorder="1" applyAlignment="1">
      <alignment horizontal="left" wrapText="1"/>
    </xf>
    <xf numFmtId="0" fontId="12" fillId="0" borderId="0" xfId="0" applyFont="1" applyBorder="1"/>
    <xf numFmtId="49" fontId="13" fillId="4" borderId="16" xfId="0" applyNumberFormat="1" applyFont="1" applyFill="1" applyBorder="1" applyAlignment="1">
      <alignment horizontal="left" vertical="center" wrapText="1"/>
    </xf>
    <xf numFmtId="4" fontId="4" fillId="4" borderId="11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4" borderId="12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left" vertical="center" wrapText="1"/>
    </xf>
    <xf numFmtId="0" fontId="0" fillId="4" borderId="0" xfId="0" applyFill="1" applyBorder="1"/>
    <xf numFmtId="49" fontId="13" fillId="4" borderId="10" xfId="0" applyNumberFormat="1" applyFont="1" applyFill="1" applyBorder="1" applyAlignment="1">
      <alignment horizontal="left" vertical="center" wrapText="1"/>
    </xf>
    <xf numFmtId="0" fontId="0" fillId="0" borderId="7" xfId="0" applyBorder="1"/>
    <xf numFmtId="164" fontId="15" fillId="0" borderId="0" xfId="2" applyNumberFormat="1" applyFont="1" applyBorder="1"/>
    <xf numFmtId="4" fontId="16" fillId="4" borderId="4" xfId="0" applyNumberFormat="1" applyFont="1" applyFill="1" applyBorder="1" applyAlignment="1">
      <alignment vertical="center" wrapText="1"/>
    </xf>
    <xf numFmtId="4" fontId="7" fillId="4" borderId="0" xfId="0" applyNumberFormat="1" applyFont="1" applyFill="1" applyBorder="1" applyAlignment="1">
      <alignment horizontal="left"/>
    </xf>
    <xf numFmtId="4" fontId="16" fillId="4" borderId="5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left" wrapText="1"/>
    </xf>
    <xf numFmtId="0" fontId="11" fillId="4" borderId="0" xfId="0" applyFont="1" applyFill="1"/>
    <xf numFmtId="43" fontId="0" fillId="4" borderId="0" xfId="1" applyFont="1" applyFill="1"/>
    <xf numFmtId="0" fontId="0" fillId="4" borderId="0" xfId="0" applyFill="1"/>
    <xf numFmtId="0" fontId="9" fillId="5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/>
    </xf>
    <xf numFmtId="49" fontId="10" fillId="7" borderId="4" xfId="0" applyNumberFormat="1" applyFont="1" applyFill="1" applyBorder="1" applyAlignment="1">
      <alignment vertical="center" wrapText="1"/>
    </xf>
    <xf numFmtId="49" fontId="10" fillId="7" borderId="0" xfId="0" applyNumberFormat="1" applyFont="1" applyFill="1" applyBorder="1" applyAlignment="1">
      <alignment vertical="center" wrapText="1"/>
    </xf>
    <xf numFmtId="49" fontId="10" fillId="7" borderId="5" xfId="0" applyNumberFormat="1" applyFont="1" applyFill="1" applyBorder="1" applyAlignment="1">
      <alignment vertical="center" wrapText="1"/>
    </xf>
    <xf numFmtId="0" fontId="13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" fontId="8" fillId="6" borderId="4" xfId="0" applyNumberFormat="1" applyFont="1" applyFill="1" applyBorder="1" applyAlignment="1">
      <alignment horizontal="left" vertical="center" wrapText="1"/>
    </xf>
    <xf numFmtId="4" fontId="8" fillId="6" borderId="0" xfId="0" applyNumberFormat="1" applyFont="1" applyFill="1" applyBorder="1" applyAlignment="1">
      <alignment horizontal="left" vertical="center" wrapText="1"/>
    </xf>
    <xf numFmtId="4" fontId="8" fillId="6" borderId="5" xfId="0" applyNumberFormat="1" applyFont="1" applyFill="1" applyBorder="1" applyAlignment="1">
      <alignment horizontal="left" vertical="center" wrapText="1"/>
    </xf>
    <xf numFmtId="4" fontId="8" fillId="7" borderId="4" xfId="0" applyNumberFormat="1" applyFont="1" applyFill="1" applyBorder="1" applyAlignment="1">
      <alignment horizontal="left" vertical="center" wrapText="1"/>
    </xf>
    <xf numFmtId="4" fontId="8" fillId="7" borderId="0" xfId="0" applyNumberFormat="1" applyFont="1" applyFill="1" applyBorder="1" applyAlignment="1">
      <alignment horizontal="left" vertical="center" wrapText="1"/>
    </xf>
    <xf numFmtId="4" fontId="8" fillId="7" borderId="5" xfId="0" applyNumberFormat="1" applyFont="1" applyFill="1" applyBorder="1" applyAlignment="1">
      <alignment horizontal="left" vertical="center" wrapText="1"/>
    </xf>
    <xf numFmtId="49" fontId="11" fillId="8" borderId="10" xfId="0" applyNumberFormat="1" applyFont="1" applyFill="1" applyBorder="1" applyAlignment="1">
      <alignment horizontal="left" vertical="center" wrapText="1"/>
    </xf>
    <xf numFmtId="49" fontId="11" fillId="8" borderId="13" xfId="0" applyNumberFormat="1" applyFont="1" applyFill="1" applyBorder="1" applyAlignment="1">
      <alignment horizontal="left" vertical="center" wrapText="1"/>
    </xf>
    <xf numFmtId="49" fontId="8" fillId="8" borderId="9" xfId="0" applyNumberFormat="1" applyFont="1" applyFill="1" applyBorder="1" applyAlignment="1">
      <alignment horizontal="left" vertical="center" wrapText="1"/>
    </xf>
    <xf numFmtId="4" fontId="6" fillId="8" borderId="15" xfId="0" applyNumberFormat="1" applyFont="1" applyFill="1" applyBorder="1" applyAlignment="1">
      <alignment horizontal="left" wrapText="1"/>
    </xf>
    <xf numFmtId="0" fontId="12" fillId="8" borderId="0" xfId="0" applyFont="1" applyFill="1" applyBorder="1"/>
    <xf numFmtId="4" fontId="6" fillId="8" borderId="15" xfId="0" applyNumberFormat="1" applyFont="1" applyFill="1" applyBorder="1" applyAlignment="1">
      <alignment horizontal="center" wrapText="1"/>
    </xf>
    <xf numFmtId="49" fontId="13" fillId="8" borderId="10" xfId="0" applyNumberFormat="1" applyFont="1" applyFill="1" applyBorder="1" applyAlignment="1">
      <alignment horizontal="left" vertical="center" wrapText="1"/>
    </xf>
    <xf numFmtId="4" fontId="8" fillId="7" borderId="9" xfId="0" applyNumberFormat="1" applyFont="1" applyFill="1" applyBorder="1" applyAlignment="1">
      <alignment horizontal="center"/>
    </xf>
    <xf numFmtId="4" fontId="8" fillId="7" borderId="17" xfId="0" applyNumberFormat="1" applyFont="1" applyFill="1" applyBorder="1" applyAlignment="1">
      <alignment vertical="center" wrapText="1"/>
    </xf>
    <xf numFmtId="4" fontId="6" fillId="7" borderId="9" xfId="0" applyNumberFormat="1" applyFont="1" applyFill="1" applyBorder="1" applyAlignment="1">
      <alignment horizontal="left"/>
    </xf>
    <xf numFmtId="4" fontId="16" fillId="7" borderId="17" xfId="0" applyNumberFormat="1" applyFont="1" applyFill="1" applyBorder="1" applyAlignment="1">
      <alignment horizontal="center" vertical="center" wrapText="1"/>
    </xf>
    <xf numFmtId="4" fontId="6" fillId="7" borderId="9" xfId="0" applyNumberFormat="1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49" fontId="16" fillId="8" borderId="9" xfId="0" applyNumberFormat="1" applyFont="1" applyFill="1" applyBorder="1" applyAlignment="1">
      <alignment horizontal="left" vertical="center" wrapText="1"/>
    </xf>
    <xf numFmtId="0" fontId="0" fillId="8" borderId="0" xfId="0" applyFill="1" applyBorder="1"/>
    <xf numFmtId="0" fontId="17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113</xdr:row>
      <xdr:rowOff>180975</xdr:rowOff>
    </xdr:from>
    <xdr:to>
      <xdr:col>22</xdr:col>
      <xdr:colOff>47625</xdr:colOff>
      <xdr:row>125</xdr:row>
      <xdr:rowOff>71669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46225"/>
          <a:ext cx="6600825" cy="2205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abSelected="1" zoomScale="85" zoomScaleNormal="85" workbookViewId="0">
      <selection activeCell="Y115" sqref="Y115"/>
    </sheetView>
  </sheetViews>
  <sheetFormatPr baseColWidth="10" defaultRowHeight="15" x14ac:dyDescent="0.25"/>
  <cols>
    <col min="1" max="1" width="66.140625" customWidth="1"/>
    <col min="2" max="2" width="16.42578125" customWidth="1"/>
    <col min="3" max="5" width="11.42578125" hidden="1" customWidth="1"/>
    <col min="6" max="6" width="0.140625" hidden="1" customWidth="1"/>
    <col min="7" max="7" width="11.42578125" hidden="1" customWidth="1"/>
    <col min="8" max="8" width="0.140625" hidden="1" customWidth="1"/>
    <col min="9" max="15" width="11.42578125" hidden="1" customWidth="1"/>
    <col min="16" max="16" width="0.140625" hidden="1" customWidth="1"/>
    <col min="17" max="17" width="11.42578125" hidden="1" customWidth="1"/>
    <col min="18" max="18" width="0.140625" hidden="1" customWidth="1"/>
    <col min="19" max="21" width="11.42578125" hidden="1" customWidth="1"/>
    <col min="22" max="22" width="15.7109375" customWidth="1"/>
  </cols>
  <sheetData>
    <row r="1" spans="1:22" ht="18.75" x14ac:dyDescent="0.3">
      <c r="A1" s="67"/>
      <c r="B1" s="67"/>
    </row>
    <row r="2" spans="1:22" ht="18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15.7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8" x14ac:dyDescent="0.2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2" ht="15.75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15.75" customHeight="1" x14ac:dyDescent="0.25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2" ht="15.75" customHeight="1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2" ht="18" customHeight="1" x14ac:dyDescent="0.25">
      <c r="A8" s="56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1:22" ht="18.75" customHeight="1" x14ac:dyDescent="0.25">
      <c r="A9" s="58" t="s">
        <v>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ht="16.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7.5" customHeight="1" x14ac:dyDescent="0.3">
      <c r="A11" s="61" t="s">
        <v>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</row>
    <row r="12" spans="1:22" ht="15.75" x14ac:dyDescent="0.25">
      <c r="A12" s="57" t="s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9"/>
    </row>
    <row r="13" spans="1:22" ht="16.5" thickBot="1" x14ac:dyDescent="0.3">
      <c r="A13" s="64" t="s">
        <v>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6"/>
    </row>
    <row r="14" spans="1:22" ht="16.5" thickBot="1" x14ac:dyDescent="0.3">
      <c r="A14" s="23" t="s">
        <v>9</v>
      </c>
      <c r="B14" s="24" t="s">
        <v>10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4" t="s">
        <v>11</v>
      </c>
    </row>
    <row r="15" spans="1:22" ht="30" customHeight="1" x14ac:dyDescent="0.25">
      <c r="A15" s="34" t="s">
        <v>12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</row>
    <row r="16" spans="1:22" ht="30" customHeight="1" x14ac:dyDescent="0.25">
      <c r="A16" s="26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</row>
    <row r="17" spans="1:22" ht="60" customHeight="1" x14ac:dyDescent="0.25">
      <c r="A17" s="37" t="s">
        <v>14</v>
      </c>
      <c r="B17" s="2">
        <v>662687599.52999973</v>
      </c>
      <c r="C17" s="3">
        <v>92451304</v>
      </c>
      <c r="D17" s="3">
        <v>108574070.25</v>
      </c>
      <c r="E17" s="3">
        <v>92451304</v>
      </c>
      <c r="F17" s="3">
        <v>108574070.25</v>
      </c>
      <c r="G17" s="3">
        <v>92451304</v>
      </c>
      <c r="H17" s="3">
        <v>108574070.25</v>
      </c>
      <c r="I17" s="3">
        <v>92451304</v>
      </c>
      <c r="J17" s="3">
        <v>108574070.25</v>
      </c>
      <c r="K17" s="3">
        <v>92451304</v>
      </c>
      <c r="L17" s="3">
        <v>108574070.25</v>
      </c>
      <c r="M17" s="3">
        <v>92451304</v>
      </c>
      <c r="N17" s="3">
        <v>108574070.25</v>
      </c>
      <c r="O17" s="3">
        <v>92451304</v>
      </c>
      <c r="P17" s="3">
        <v>108574070.25</v>
      </c>
      <c r="Q17" s="3">
        <v>92451304</v>
      </c>
      <c r="R17" s="3">
        <v>108574070.25</v>
      </c>
      <c r="S17" s="3">
        <v>92451304</v>
      </c>
      <c r="T17" s="3">
        <v>108574070.25</v>
      </c>
      <c r="U17" s="3">
        <v>92451304</v>
      </c>
      <c r="V17" s="4">
        <f>+B17/B112*100</f>
        <v>70.658964709112823</v>
      </c>
    </row>
    <row r="18" spans="1:22" ht="60" customHeight="1" x14ac:dyDescent="0.25">
      <c r="A18" s="37" t="s">
        <v>15</v>
      </c>
      <c r="B18" s="2">
        <v>42094572.24000001</v>
      </c>
      <c r="C18" s="3">
        <v>4235400</v>
      </c>
      <c r="D18" s="3">
        <v>14544417.109999999</v>
      </c>
      <c r="E18" s="3">
        <v>4235400</v>
      </c>
      <c r="F18" s="3">
        <v>14544417.109999999</v>
      </c>
      <c r="G18" s="3">
        <v>4235400</v>
      </c>
      <c r="H18" s="3">
        <v>14544417.109999999</v>
      </c>
      <c r="I18" s="3">
        <v>4235400</v>
      </c>
      <c r="J18" s="3">
        <v>14544417.109999999</v>
      </c>
      <c r="K18" s="3">
        <v>4235400</v>
      </c>
      <c r="L18" s="3">
        <v>14544417.109999999</v>
      </c>
      <c r="M18" s="3">
        <v>4235400</v>
      </c>
      <c r="N18" s="3">
        <v>14544417.109999999</v>
      </c>
      <c r="O18" s="3">
        <v>4235400</v>
      </c>
      <c r="P18" s="3">
        <v>14544417.109999999</v>
      </c>
      <c r="Q18" s="3">
        <v>4235400</v>
      </c>
      <c r="R18" s="3">
        <v>14544417.109999999</v>
      </c>
      <c r="S18" s="3">
        <v>4235400</v>
      </c>
      <c r="T18" s="3">
        <v>14544417.109999999</v>
      </c>
      <c r="U18" s="3">
        <v>4235400</v>
      </c>
      <c r="V18" s="4">
        <f>+B18/B112*100</f>
        <v>4.4883273754645119</v>
      </c>
    </row>
    <row r="19" spans="1:22" ht="60.75" customHeight="1" x14ac:dyDescent="0.25">
      <c r="A19" s="37" t="s">
        <v>16</v>
      </c>
      <c r="B19" s="2">
        <v>1163253.5499999998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4">
        <f>+B19/B112*100</f>
        <v>0.12403173319599634</v>
      </c>
    </row>
    <row r="20" spans="1:22" ht="15.75" x14ac:dyDescent="0.25">
      <c r="A20" s="37" t="s">
        <v>17</v>
      </c>
      <c r="B20" s="2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4">
        <f>+B20/B112*100</f>
        <v>0</v>
      </c>
    </row>
    <row r="21" spans="1:22" ht="16.5" thickBot="1" x14ac:dyDescent="0.3">
      <c r="A21" s="38" t="s">
        <v>18</v>
      </c>
      <c r="B21" s="2">
        <v>0</v>
      </c>
      <c r="C21" s="5">
        <v>10936129</v>
      </c>
      <c r="D21" s="5">
        <v>12769118.050000001</v>
      </c>
      <c r="E21" s="5">
        <v>10936129</v>
      </c>
      <c r="F21" s="5">
        <v>12769118.050000001</v>
      </c>
      <c r="G21" s="5">
        <v>10936129</v>
      </c>
      <c r="H21" s="5">
        <v>12769118.050000001</v>
      </c>
      <c r="I21" s="5">
        <v>10936129</v>
      </c>
      <c r="J21" s="5">
        <v>12769118.050000001</v>
      </c>
      <c r="K21" s="5">
        <v>10936129</v>
      </c>
      <c r="L21" s="5">
        <v>12769118.050000001</v>
      </c>
      <c r="M21" s="5">
        <v>10936129</v>
      </c>
      <c r="N21" s="5">
        <v>12769118.050000001</v>
      </c>
      <c r="O21" s="5">
        <v>10936129</v>
      </c>
      <c r="P21" s="5">
        <v>12769118.050000001</v>
      </c>
      <c r="Q21" s="5">
        <v>10936129</v>
      </c>
      <c r="R21" s="5">
        <v>12769118.050000001</v>
      </c>
      <c r="S21" s="5">
        <v>10936129</v>
      </c>
      <c r="T21" s="5">
        <v>12769118.050000001</v>
      </c>
      <c r="U21" s="5">
        <v>10936129</v>
      </c>
      <c r="V21" s="4">
        <f>+B21/B112*100</f>
        <v>0</v>
      </c>
    </row>
    <row r="22" spans="1:22" ht="16.5" thickBot="1" x14ac:dyDescent="0.3">
      <c r="A22" s="39" t="s">
        <v>19</v>
      </c>
      <c r="B22" s="40">
        <f>SUM(B17:B21)</f>
        <v>705945425.31999969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>
        <f>SUM(V17:V21)</f>
        <v>75.271323817773322</v>
      </c>
    </row>
    <row r="23" spans="1:22" ht="31.5" customHeight="1" x14ac:dyDescent="0.25">
      <c r="A23" s="7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</row>
    <row r="24" spans="1:22" ht="63" customHeight="1" x14ac:dyDescent="0.25">
      <c r="A24" s="34" t="s">
        <v>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</row>
    <row r="25" spans="1:22" ht="15.75" x14ac:dyDescent="0.25">
      <c r="A25" s="43" t="s">
        <v>21</v>
      </c>
      <c r="B25" s="2">
        <v>18009657.560000002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4">
        <f>+B25/B112*100</f>
        <v>1.920277003610416</v>
      </c>
    </row>
    <row r="26" spans="1:22" ht="47.25" customHeight="1" x14ac:dyDescent="0.25">
      <c r="A26" s="43" t="s">
        <v>22</v>
      </c>
      <c r="B26" s="2">
        <v>1854532.8199999998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4">
        <f>+B26/B112*100</f>
        <v>0.1977392804289819</v>
      </c>
    </row>
    <row r="27" spans="1:22" ht="31.5" customHeight="1" x14ac:dyDescent="0.25">
      <c r="A27" s="43" t="s">
        <v>23</v>
      </c>
      <c r="B27" s="2">
        <v>299005.40000000002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4">
        <f>+B27/B112*100</f>
        <v>3.1881405388328427E-2</v>
      </c>
    </row>
    <row r="28" spans="1:22" ht="15.75" x14ac:dyDescent="0.25">
      <c r="A28" s="43" t="s">
        <v>24</v>
      </c>
      <c r="B28" s="2">
        <v>7390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4">
        <f>+B28/B112*100</f>
        <v>7.8795762825603513E-4</v>
      </c>
    </row>
    <row r="29" spans="1:22" ht="135" customHeight="1" x14ac:dyDescent="0.25">
      <c r="A29" s="43" t="s">
        <v>25</v>
      </c>
      <c r="B29" s="2">
        <v>235200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4">
        <f>+B29/B112*100</f>
        <v>2.5078164298487068E-2</v>
      </c>
    </row>
    <row r="30" spans="1:22" ht="94.5" customHeight="1" x14ac:dyDescent="0.25">
      <c r="A30" s="43" t="s">
        <v>26</v>
      </c>
      <c r="B30" s="2">
        <v>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4">
        <f>+B30/B112*100</f>
        <v>0</v>
      </c>
    </row>
    <row r="31" spans="1:22" ht="60.75" customHeight="1" x14ac:dyDescent="0.25">
      <c r="A31" s="37" t="s">
        <v>27</v>
      </c>
      <c r="B31" s="2">
        <v>290659.75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">
        <f>+B31/B112*100</f>
        <v>3.0991551723882557E-2</v>
      </c>
    </row>
    <row r="32" spans="1:22" ht="15.75" x14ac:dyDescent="0.25">
      <c r="A32" s="43" t="s">
        <v>28</v>
      </c>
      <c r="B32" s="2">
        <v>1609778.4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4">
        <f>+B32/B112*100</f>
        <v>0.17164237754828077</v>
      </c>
    </row>
    <row r="33" spans="1:22" ht="16.5" thickBot="1" x14ac:dyDescent="0.3">
      <c r="A33" s="38" t="s">
        <v>29</v>
      </c>
      <c r="B33" s="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4">
        <f>+B33/B112*100</f>
        <v>0</v>
      </c>
    </row>
    <row r="34" spans="1:22" ht="16.5" thickBot="1" x14ac:dyDescent="0.3">
      <c r="A34" s="39" t="s">
        <v>19</v>
      </c>
      <c r="B34" s="40">
        <f>SUM(B25:B33)</f>
        <v>22306223.93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>
        <f>SUM(V25:V33)</f>
        <v>2.3783977406266326</v>
      </c>
    </row>
    <row r="35" spans="1:22" ht="63" customHeight="1" x14ac:dyDescent="0.25">
      <c r="A35" s="13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</row>
    <row r="36" spans="1:22" ht="31.5" customHeight="1" x14ac:dyDescent="0.25">
      <c r="A36" s="34" t="s">
        <v>30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6"/>
    </row>
    <row r="37" spans="1:22" ht="63" customHeight="1" x14ac:dyDescent="0.25">
      <c r="A37" s="11" t="s">
        <v>31</v>
      </c>
      <c r="B37" s="2">
        <v>810002.58000000007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4">
        <f>+B37/B112*100</f>
        <v>8.6366402140469478E-2</v>
      </c>
    </row>
    <row r="38" spans="1:22" ht="47.25" customHeight="1" x14ac:dyDescent="0.25">
      <c r="A38" s="43" t="s">
        <v>32</v>
      </c>
      <c r="B38" s="2">
        <v>219371.6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4">
        <f>+B38/B112*100</f>
        <v>2.3390463551113887E-2</v>
      </c>
    </row>
    <row r="39" spans="1:22" ht="63" customHeight="1" x14ac:dyDescent="0.25">
      <c r="A39" s="43" t="s">
        <v>33</v>
      </c>
      <c r="B39" s="2">
        <v>1952797.96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4">
        <f>+B39/B112*100</f>
        <v>0.20821678606560537</v>
      </c>
    </row>
    <row r="40" spans="1:22" ht="78.75" customHeight="1" x14ac:dyDescent="0.25">
      <c r="A40" s="43" t="s">
        <v>34</v>
      </c>
      <c r="B40" s="2">
        <v>136890.38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4">
        <f>+B40/B112*100</f>
        <v>1.4595915988615342E-2</v>
      </c>
    </row>
    <row r="41" spans="1:22" ht="94.5" customHeight="1" x14ac:dyDescent="0.25">
      <c r="A41" s="43" t="s">
        <v>35</v>
      </c>
      <c r="B41" s="2">
        <v>65245.22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4">
        <f>+B41/B112*100</f>
        <v>6.9567616787879882E-3</v>
      </c>
    </row>
    <row r="42" spans="1:22" ht="30.75" customHeight="1" x14ac:dyDescent="0.25">
      <c r="A42" s="43" t="s">
        <v>36</v>
      </c>
      <c r="B42" s="2">
        <v>2235665.42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4">
        <f>+B42/B112*100</f>
        <v>0.23837748605104636</v>
      </c>
    </row>
    <row r="43" spans="1:22" ht="15.75" x14ac:dyDescent="0.25">
      <c r="A43" s="43" t="s">
        <v>37</v>
      </c>
      <c r="B43" s="2">
        <v>946215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4">
        <f>+B43/B112*100</f>
        <v>0.10089003074699381</v>
      </c>
    </row>
    <row r="44" spans="1:22" ht="16.5" thickBot="1" x14ac:dyDescent="0.3">
      <c r="A44" s="38" t="s">
        <v>38</v>
      </c>
      <c r="B44" s="2">
        <v>398264.61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4">
        <f>+B44/B112*100</f>
        <v>4.2464903587809848E-2</v>
      </c>
    </row>
    <row r="45" spans="1:22" ht="16.5" thickBot="1" x14ac:dyDescent="0.3">
      <c r="A45" s="39" t="s">
        <v>19</v>
      </c>
      <c r="B45" s="40">
        <f>SUM(B37:B44)</f>
        <v>6764452.7700000005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>
        <f>SUM(V37:V44)</f>
        <v>0.72125874981044202</v>
      </c>
    </row>
    <row r="46" spans="1:22" ht="78.75" customHeight="1" x14ac:dyDescent="0.25">
      <c r="A46" s="13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</row>
    <row r="47" spans="1:22" ht="94.5" customHeight="1" x14ac:dyDescent="0.25">
      <c r="A47" s="34" t="s">
        <v>39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6"/>
    </row>
    <row r="48" spans="1:22" ht="110.25" customHeight="1" x14ac:dyDescent="0.25">
      <c r="A48" s="11" t="s">
        <v>40</v>
      </c>
      <c r="B48" s="2">
        <v>194201495.01999995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4">
        <f>+B48/B112*100</f>
        <v>20.706704928245653</v>
      </c>
    </row>
    <row r="49" spans="1:22" ht="94.5" customHeight="1" x14ac:dyDescent="0.25">
      <c r="A49" s="11" t="s">
        <v>41</v>
      </c>
      <c r="B49" s="2">
        <v>0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4">
        <f>+B49/B112*100</f>
        <v>0</v>
      </c>
    </row>
    <row r="50" spans="1:22" ht="110.25" customHeight="1" x14ac:dyDescent="0.25">
      <c r="A50" s="43" t="s">
        <v>42</v>
      </c>
      <c r="B50" s="2">
        <v>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4">
        <f>+B50/B112*100</f>
        <v>0</v>
      </c>
    </row>
    <row r="51" spans="1:22" ht="78.75" customHeight="1" x14ac:dyDescent="0.25">
      <c r="A51" s="43" t="s">
        <v>43</v>
      </c>
      <c r="B51" s="2">
        <v>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4">
        <f>+B51/B112*100</f>
        <v>0</v>
      </c>
    </row>
    <row r="52" spans="1:22" ht="90.75" customHeight="1" x14ac:dyDescent="0.25">
      <c r="A52" s="43" t="s">
        <v>44</v>
      </c>
      <c r="B52" s="2">
        <v>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4">
        <f>+B52/B112*100</f>
        <v>0</v>
      </c>
    </row>
    <row r="53" spans="1:22" ht="15.75" x14ac:dyDescent="0.25">
      <c r="A53" s="43" t="s">
        <v>45</v>
      </c>
      <c r="B53" s="2">
        <v>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4">
        <f>+B53/B112*100</f>
        <v>0</v>
      </c>
    </row>
    <row r="54" spans="1:22" ht="16.5" thickBot="1" x14ac:dyDescent="0.3">
      <c r="A54" s="38" t="s">
        <v>46</v>
      </c>
      <c r="B54" s="2">
        <v>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4">
        <f>+B54/B112*100</f>
        <v>0</v>
      </c>
    </row>
    <row r="55" spans="1:22" ht="16.5" thickBot="1" x14ac:dyDescent="0.3">
      <c r="A55" s="39" t="s">
        <v>19</v>
      </c>
      <c r="B55" s="40">
        <f>SUM(B48:B54)</f>
        <v>194201495.01999995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2">
        <f>SUM(V48:V54)</f>
        <v>20.706704928245653</v>
      </c>
    </row>
    <row r="56" spans="1:22" ht="78.75" customHeight="1" x14ac:dyDescent="0.25">
      <c r="A56" s="13"/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</row>
    <row r="57" spans="1:22" ht="94.5" customHeight="1" x14ac:dyDescent="0.25">
      <c r="A57" s="34" t="s">
        <v>47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6"/>
    </row>
    <row r="58" spans="1:22" ht="94.5" customHeight="1" x14ac:dyDescent="0.25">
      <c r="A58" s="43" t="s">
        <v>48</v>
      </c>
      <c r="B58" s="2">
        <v>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4">
        <f>+B58/B112*100</f>
        <v>0</v>
      </c>
    </row>
    <row r="59" spans="1:22" ht="94.5" customHeight="1" x14ac:dyDescent="0.25">
      <c r="A59" s="43" t="s">
        <v>49</v>
      </c>
      <c r="B59" s="2">
        <v>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4">
        <f>+B59/B112*100</f>
        <v>0</v>
      </c>
    </row>
    <row r="60" spans="1:22" ht="94.5" customHeight="1" x14ac:dyDescent="0.25">
      <c r="A60" s="43" t="s">
        <v>50</v>
      </c>
      <c r="B60" s="2">
        <v>0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4">
        <f>+B60/B112*100</f>
        <v>0</v>
      </c>
    </row>
    <row r="61" spans="1:22" ht="78.75" customHeight="1" x14ac:dyDescent="0.25">
      <c r="A61" s="43" t="s">
        <v>51</v>
      </c>
      <c r="B61" s="2">
        <v>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4">
        <f>+B61/B112*100</f>
        <v>0</v>
      </c>
    </row>
    <row r="62" spans="1:22" ht="95.25" customHeight="1" x14ac:dyDescent="0.25">
      <c r="A62" s="43" t="s">
        <v>52</v>
      </c>
      <c r="B62" s="2">
        <v>0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4">
        <f>+B62/B112*100</f>
        <v>0</v>
      </c>
    </row>
    <row r="63" spans="1:22" ht="15.75" x14ac:dyDescent="0.25">
      <c r="A63" s="43" t="s">
        <v>53</v>
      </c>
      <c r="B63" s="2">
        <v>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4">
        <f>+B63/B112*100</f>
        <v>0</v>
      </c>
    </row>
    <row r="64" spans="1:22" ht="16.5" thickBot="1" x14ac:dyDescent="0.3">
      <c r="A64" s="43" t="s">
        <v>54</v>
      </c>
      <c r="B64" s="2">
        <v>0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4">
        <f>+B64/B112*100</f>
        <v>0</v>
      </c>
    </row>
    <row r="65" spans="1:22" ht="16.5" thickBot="1" x14ac:dyDescent="0.3">
      <c r="A65" s="39" t="s">
        <v>19</v>
      </c>
      <c r="B65" s="40">
        <v>0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2">
        <f>SUM(V58:V64)</f>
        <v>0</v>
      </c>
    </row>
    <row r="66" spans="1:22" ht="31.5" customHeight="1" x14ac:dyDescent="0.25">
      <c r="A66" s="13"/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</row>
    <row r="67" spans="1:22" ht="78.75" customHeight="1" x14ac:dyDescent="0.25">
      <c r="A67" s="34" t="s">
        <v>55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6"/>
    </row>
    <row r="68" spans="1:22" ht="78.75" customHeight="1" x14ac:dyDescent="0.25">
      <c r="A68" s="43" t="s">
        <v>56</v>
      </c>
      <c r="B68" s="2">
        <v>672943.21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4">
        <f>+B68/B112*100</f>
        <v>7.1752467618755478E-2</v>
      </c>
    </row>
    <row r="69" spans="1:22" ht="78.75" customHeight="1" x14ac:dyDescent="0.25">
      <c r="A69" s="43" t="s">
        <v>57</v>
      </c>
      <c r="B69" s="2">
        <v>103401.78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4">
        <f>+B69/B112*100</f>
        <v>1.1025199096921831E-2</v>
      </c>
    </row>
    <row r="70" spans="1:22" ht="78.75" customHeight="1" x14ac:dyDescent="0.25">
      <c r="A70" s="43" t="s">
        <v>58</v>
      </c>
      <c r="B70" s="2">
        <v>1243526.8399999999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4">
        <f>+B70/B112*100</f>
        <v>0.13259086055739133</v>
      </c>
    </row>
    <row r="71" spans="1:22" ht="47.25" customHeight="1" x14ac:dyDescent="0.25">
      <c r="A71" s="43" t="s">
        <v>59</v>
      </c>
      <c r="B71" s="2">
        <v>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4">
        <f>+B71/B112*100</f>
        <v>0</v>
      </c>
    </row>
    <row r="72" spans="1:22" ht="47.25" customHeight="1" x14ac:dyDescent="0.25">
      <c r="A72" s="43" t="s">
        <v>60</v>
      </c>
      <c r="B72" s="2">
        <v>1535214.87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4">
        <f>+B72/B112*100</f>
        <v>0.16369205248018909</v>
      </c>
    </row>
    <row r="73" spans="1:22" ht="31.5" customHeight="1" x14ac:dyDescent="0.25">
      <c r="A73" s="43" t="s">
        <v>61</v>
      </c>
      <c r="B73" s="2">
        <v>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4">
        <f>+B73/B112*100</f>
        <v>0</v>
      </c>
    </row>
    <row r="74" spans="1:22" ht="95.25" customHeight="1" x14ac:dyDescent="0.25">
      <c r="A74" s="43" t="s">
        <v>62</v>
      </c>
      <c r="B74" s="2">
        <v>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4">
        <f>+B74/B112*100</f>
        <v>0</v>
      </c>
    </row>
    <row r="75" spans="1:22" ht="15.75" x14ac:dyDescent="0.25">
      <c r="A75" s="43" t="s">
        <v>63</v>
      </c>
      <c r="B75" s="2">
        <v>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4">
        <f>+B75/B112*100</f>
        <v>0</v>
      </c>
    </row>
    <row r="76" spans="1:22" ht="16.5" thickBot="1" x14ac:dyDescent="0.3">
      <c r="A76" s="43" t="s">
        <v>64</v>
      </c>
      <c r="B76" s="2">
        <v>252250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4">
        <f>+B76/B112*100</f>
        <v>2.6896117960430968E-2</v>
      </c>
    </row>
    <row r="77" spans="1:22" ht="16.5" thickBot="1" x14ac:dyDescent="0.3">
      <c r="A77" s="39" t="s">
        <v>19</v>
      </c>
      <c r="B77" s="40">
        <f>SUM(B68:B76)</f>
        <v>3807336.7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2">
        <f>SUM(V68:V76)</f>
        <v>0.4059566977136887</v>
      </c>
    </row>
    <row r="78" spans="1:22" ht="47.25" customHeight="1" x14ac:dyDescent="0.25">
      <c r="A78" s="13"/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</row>
    <row r="79" spans="1:22" ht="31.5" customHeight="1" x14ac:dyDescent="0.25">
      <c r="A79" s="34" t="s">
        <v>65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6"/>
    </row>
    <row r="80" spans="1:22" ht="79.5" customHeight="1" x14ac:dyDescent="0.25">
      <c r="A80" s="43" t="s">
        <v>66</v>
      </c>
      <c r="B80" s="2">
        <v>4464355.49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4">
        <f>+B80/B112*100</f>
        <v>0.47601122646714605</v>
      </c>
    </row>
    <row r="81" spans="1:22" ht="15.75" x14ac:dyDescent="0.25">
      <c r="A81" s="43" t="s">
        <v>67</v>
      </c>
      <c r="B81" s="2">
        <v>366399.97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4">
        <f>+B81/B112*100</f>
        <v>3.9067341184611963E-2</v>
      </c>
    </row>
    <row r="82" spans="1:22" ht="16.5" thickBot="1" x14ac:dyDescent="0.3">
      <c r="A82" s="43" t="s">
        <v>68</v>
      </c>
      <c r="B82" s="2">
        <v>0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4">
        <f>+B82/B112*100</f>
        <v>0</v>
      </c>
    </row>
    <row r="83" spans="1:22" ht="15.75" customHeight="1" thickBot="1" x14ac:dyDescent="0.3">
      <c r="A83" s="39" t="s">
        <v>19</v>
      </c>
      <c r="B83" s="40">
        <f>SUM(B80:B82)</f>
        <v>4830755.46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2">
        <f>SUM(V80:V82)</f>
        <v>0.51507856765175797</v>
      </c>
    </row>
    <row r="84" spans="1:22" ht="47.25" customHeight="1" thickBot="1" x14ac:dyDescent="0.3">
      <c r="A84" s="13"/>
      <c r="B84" s="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0"/>
    </row>
    <row r="85" spans="1:22" ht="94.5" customHeight="1" x14ac:dyDescent="0.25">
      <c r="A85" s="34" t="s">
        <v>69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6"/>
    </row>
    <row r="86" spans="1:22" ht="15.75" x14ac:dyDescent="0.25">
      <c r="A86" s="43" t="s">
        <v>70</v>
      </c>
      <c r="B86" s="15">
        <v>12000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4">
        <f>+B86/B112*100</f>
        <v>1.2794981784942383E-3</v>
      </c>
    </row>
    <row r="87" spans="1:22" ht="78.75" customHeight="1" x14ac:dyDescent="0.25">
      <c r="A87" s="43" t="s">
        <v>71</v>
      </c>
      <c r="B87" s="2">
        <v>0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4">
        <f>+B87/B112*100</f>
        <v>0</v>
      </c>
    </row>
    <row r="88" spans="1:22" ht="78.75" customHeight="1" x14ac:dyDescent="0.25">
      <c r="A88" s="34" t="s">
        <v>72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6"/>
    </row>
    <row r="89" spans="1:22" ht="111" customHeight="1" x14ac:dyDescent="0.25">
      <c r="A89" s="43" t="s">
        <v>73</v>
      </c>
      <c r="B89" s="2">
        <v>0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4">
        <f>+B89/B112*100</f>
        <v>0</v>
      </c>
    </row>
    <row r="90" spans="1:22" ht="15.75" x14ac:dyDescent="0.25">
      <c r="A90" s="43" t="s">
        <v>74</v>
      </c>
      <c r="B90" s="2">
        <v>0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4">
        <f>+B90/B112*100</f>
        <v>0</v>
      </c>
    </row>
    <row r="91" spans="1:22" ht="16.5" thickBot="1" x14ac:dyDescent="0.3">
      <c r="A91" s="43" t="s">
        <v>75</v>
      </c>
      <c r="B91" s="5">
        <v>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4">
        <f>+B91/B112*100</f>
        <v>0</v>
      </c>
    </row>
    <row r="92" spans="1:22" ht="32.25" customHeight="1" thickBot="1" x14ac:dyDescent="0.3">
      <c r="A92" s="51" t="s">
        <v>19</v>
      </c>
      <c r="B92" s="40">
        <f>SUM(B86:B91)</f>
        <v>12000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42">
        <f>SUM(V86:V91)</f>
        <v>1.2794981784942383E-3</v>
      </c>
    </row>
    <row r="93" spans="1:22" ht="16.5" thickBot="1" x14ac:dyDescent="0.3">
      <c r="A93" s="13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</row>
    <row r="94" spans="1:22" ht="16.5" thickBot="1" x14ac:dyDescent="0.3">
      <c r="A94" s="45" t="s">
        <v>76</v>
      </c>
      <c r="B94" s="46">
        <f>SUM(B92+B83+B77+B65+B55+B45+B34+B22)</f>
        <v>937867689.19999969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44">
        <f>SUM(V22+V34+V45+V55+V65+V77+V83+V92)</f>
        <v>100</v>
      </c>
    </row>
    <row r="95" spans="1:22" ht="18.75" x14ac:dyDescent="0.3">
      <c r="A95" s="16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8"/>
    </row>
    <row r="96" spans="1:22" ht="63" customHeight="1" x14ac:dyDescent="0.25">
      <c r="A96" s="31" t="s">
        <v>77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3"/>
    </row>
    <row r="97" spans="1:22" ht="79.5" customHeight="1" x14ac:dyDescent="0.25">
      <c r="A97" s="31" t="s">
        <v>78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3"/>
    </row>
    <row r="98" spans="1:22" ht="15.75" x14ac:dyDescent="0.25">
      <c r="A98" s="43" t="s">
        <v>79</v>
      </c>
      <c r="B98" s="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4">
        <f>+B98/B112*100</f>
        <v>0</v>
      </c>
    </row>
    <row r="99" spans="1:22" ht="16.5" thickBot="1" x14ac:dyDescent="0.3">
      <c r="A99" s="43" t="s">
        <v>80</v>
      </c>
      <c r="B99" s="19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4">
        <f>+B99/B112*100</f>
        <v>0</v>
      </c>
    </row>
    <row r="100" spans="1:22" ht="19.5" thickBot="1" x14ac:dyDescent="0.3">
      <c r="A100" s="51" t="s">
        <v>19</v>
      </c>
      <c r="B100" s="40">
        <f>SUM(B96:B99)</f>
        <v>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42">
        <f>SUM(V98:V99)</f>
        <v>0</v>
      </c>
    </row>
    <row r="101" spans="1:22" ht="47.25" customHeight="1" x14ac:dyDescent="0.25">
      <c r="A101" s="13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</row>
    <row r="102" spans="1:22" ht="63.75" customHeight="1" x14ac:dyDescent="0.25">
      <c r="A102" s="31" t="s">
        <v>81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3"/>
    </row>
    <row r="103" spans="1:22" ht="15.75" x14ac:dyDescent="0.25">
      <c r="A103" s="43" t="s">
        <v>82</v>
      </c>
      <c r="B103" s="2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4">
        <f>+B103/B112*100</f>
        <v>0</v>
      </c>
    </row>
    <row r="104" spans="1:22" ht="16.5" thickBot="1" x14ac:dyDescent="0.3">
      <c r="A104" s="43" t="s">
        <v>83</v>
      </c>
      <c r="B104" s="19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4">
        <f>+B104/B112*100</f>
        <v>0</v>
      </c>
    </row>
    <row r="105" spans="1:22" ht="19.5" thickBot="1" x14ac:dyDescent="0.3">
      <c r="A105" s="51" t="s">
        <v>19</v>
      </c>
      <c r="B105" s="40">
        <f>SUM(B102:B104)</f>
        <v>0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42">
        <f>SUM(V104)</f>
        <v>0</v>
      </c>
    </row>
    <row r="106" spans="1:22" ht="63.75" customHeight="1" x14ac:dyDescent="0.25">
      <c r="A106" s="13"/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</row>
    <row r="107" spans="1:22" ht="15.75" x14ac:dyDescent="0.25">
      <c r="A107" s="31" t="s">
        <v>84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3"/>
    </row>
    <row r="108" spans="1:22" ht="16.5" thickBot="1" x14ac:dyDescent="0.3">
      <c r="A108" s="43" t="s">
        <v>85</v>
      </c>
      <c r="B108" s="19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4">
        <f>+B108/B112*100</f>
        <v>0</v>
      </c>
    </row>
    <row r="109" spans="1:22" ht="132" customHeight="1" thickBot="1" x14ac:dyDescent="0.3">
      <c r="A109" s="51" t="s">
        <v>19</v>
      </c>
      <c r="B109" s="40">
        <f>SUM(B107:B108)</f>
        <v>0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42">
        <f>SUM(V108)</f>
        <v>0</v>
      </c>
    </row>
    <row r="110" spans="1:22" ht="169.5" customHeight="1" thickBot="1" x14ac:dyDescent="0.3">
      <c r="A110" s="13"/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</row>
    <row r="111" spans="1:22" ht="19.5" thickBot="1" x14ac:dyDescent="0.3">
      <c r="A111" s="47" t="s">
        <v>86</v>
      </c>
      <c r="B111" s="48">
        <f>SUM(B109+B105+B100)</f>
        <v>0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8">
        <f>SUM(V109+V105+V100)</f>
        <v>0</v>
      </c>
    </row>
    <row r="112" spans="1:22" ht="38.25" thickBot="1" x14ac:dyDescent="0.3">
      <c r="A112" s="47" t="s">
        <v>87</v>
      </c>
      <c r="B112" s="48">
        <f>+B111+B94</f>
        <v>937867689.19999969</v>
      </c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48">
        <f>SUM(V111+V94)</f>
        <v>100</v>
      </c>
    </row>
    <row r="113" spans="1:22" x14ac:dyDescent="0.25">
      <c r="A113" s="20" t="s">
        <v>88</v>
      </c>
      <c r="B113" s="21" t="s">
        <v>89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1"/>
    </row>
    <row r="114" spans="1:22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5.75" customHeight="1" x14ac:dyDescent="0.25">
      <c r="A115" s="54" t="s">
        <v>90</v>
      </c>
      <c r="B115" s="55" t="s">
        <v>91</v>
      </c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 ht="15.75" x14ac:dyDescent="0.25">
      <c r="A116" s="53" t="s">
        <v>92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ht="15.75" x14ac:dyDescent="0.25">
      <c r="A117" s="20" t="s">
        <v>93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</sheetData>
  <mergeCells count="13">
    <mergeCell ref="A6:V6"/>
    <mergeCell ref="A1:B1"/>
    <mergeCell ref="A2:V2"/>
    <mergeCell ref="A3:V3"/>
    <mergeCell ref="A4:V4"/>
    <mergeCell ref="A5:V5"/>
    <mergeCell ref="B115:V115"/>
    <mergeCell ref="A8:V8"/>
    <mergeCell ref="A12:V12"/>
    <mergeCell ref="A7:V7"/>
    <mergeCell ref="A9:V9"/>
    <mergeCell ref="A11:V11"/>
    <mergeCell ref="A13:V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ZerkeR</dc:creator>
  <cp:lastModifiedBy>JORDDY BELTRE GALVAN</cp:lastModifiedBy>
  <dcterms:created xsi:type="dcterms:W3CDTF">2022-03-04T14:30:44Z</dcterms:created>
  <dcterms:modified xsi:type="dcterms:W3CDTF">2022-03-04T17:00:51Z</dcterms:modified>
</cp:coreProperties>
</file>