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16815" windowHeight="7755"/>
  </bookViews>
  <sheets>
    <sheet name="Ingresos -Egresos Sept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  <c r="D31" i="5"/>
  <c r="D23" i="5" l="1"/>
  <c r="D57" i="5" l="1"/>
  <c r="D61" i="5" l="1"/>
  <c r="D49" i="5"/>
  <c r="D33" i="5" l="1"/>
  <c r="D15" i="5" l="1"/>
  <c r="D42" i="5" l="1"/>
  <c r="D51" i="5" s="1"/>
  <c r="D64" i="5" l="1"/>
  <c r="D66" i="5" s="1"/>
  <c r="D20" i="5" l="1"/>
  <c r="D25" i="5" s="1"/>
  <c r="D68" i="5" l="1"/>
  <c r="F44" i="5" s="1"/>
  <c r="F56" i="5" l="1"/>
  <c r="F55" i="5"/>
  <c r="F60" i="5"/>
  <c r="F61" i="5" s="1"/>
  <c r="F45" i="5"/>
  <c r="F46" i="5" s="1"/>
  <c r="F48" i="5"/>
  <c r="F49" i="5" s="1"/>
  <c r="F40" i="5"/>
  <c r="F41" i="5"/>
  <c r="D35" i="5"/>
  <c r="F29" i="5" s="1"/>
  <c r="F18" i="5" l="1"/>
  <c r="F19" i="5"/>
  <c r="F57" i="5"/>
  <c r="F30" i="5"/>
  <c r="F31" i="5" s="1"/>
  <c r="F22" i="5"/>
  <c r="F17" i="5"/>
  <c r="F12" i="5"/>
  <c r="F63" i="5"/>
  <c r="F64" i="5" s="1"/>
  <c r="F39" i="5"/>
  <c r="F42" i="5" s="1"/>
  <c r="F13" i="5"/>
  <c r="F11" i="5"/>
  <c r="F14" i="5"/>
  <c r="F23" i="5" l="1"/>
  <c r="F66" i="5"/>
  <c r="F51" i="5"/>
  <c r="F33" i="5"/>
  <c r="F20" i="5"/>
  <c r="F15" i="5"/>
  <c r="F68" i="5" l="1"/>
  <c r="F25" i="5"/>
  <c r="F35" i="5" s="1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<sst xmlns="http://schemas.openxmlformats.org/spreadsheetml/2006/main" count="53" uniqueCount="52">
  <si>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</si>
  <si>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</si>
  <si>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</si>
  <si>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</si>
  <si>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</si>
  <si>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</si>
  <si>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</si>
  <si>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</si>
  <si>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</si>
  <si>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</si>
  <si>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</si>
  <si>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</si>
  <si>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</si>
  <si>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</si>
  <si>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</si>
  <si>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</si>
  <si>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</si>
  <si>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</si>
  <si>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</si>
  <si>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</si>
  <si>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</si>
  <si>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</si>
  <si>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</si>
  <si>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</si>
  <si>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</si>
  <si>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</si>
  <si>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</si>
  <si>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</si>
  <si>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</si>
  <si>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</si>
  <si>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</si>
  <si>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</si>
  <si>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</si>
  <si>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</si>
  <si>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</si>
  <si>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</si>
  <si>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</si>
  <si>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</si>
  <si>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</si>
  <si>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</si>
  <si>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</si>
  <si>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</si>
  <si>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</si>
  <si>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</si>
  <si>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</si>
  <si>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Construcciones</t>
  </si>
  <si>
    <t>Correspondiente Septiembre/2024</t>
  </si>
  <si>
    <r>
      <t xml:space="preserve">Subvención Ordinaria </t>
    </r>
    <r>
      <rPr>
        <sz val="8"/>
        <rFont val="Arial"/>
        <family val="2"/>
      </rPr>
      <t>(Libramientos nos. 2929 y 2931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</si>
  <si>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>Centros Regionales Universitarios, Libramiento N0. 2930</t>
    </r>
    <r>
      <rPr>
        <sz val="10"/>
        <rFont val="Arial"/>
        <family val="2"/>
      </rPr>
      <t>)</t>
    </r>
  </si>
  <si>
    <t>Venta de Activos (Hierros)</t>
  </si>
  <si>
    <t>Al Gobierno Central</t>
  </si>
  <si>
    <r>
      <t>Subvención Extraordinaria (</t>
    </r>
    <r>
      <rPr>
        <sz val="8"/>
        <rFont val="Arial"/>
        <family val="2"/>
      </rPr>
      <t>Energia Electrica Julio-2024, Libramiento No. 3118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</si>
</sst>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43" fontId="2" fillId="0" borderId="1" xfId="1" applyFont="1" applyBorder="1"/>
    <xf numFmtId="43" fontId="3" fillId="0" borderId="0" xfId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2" applyFill="1" applyBorder="1"/>
    <xf numFmtId="43" fontId="7" fillId="3" borderId="0" xfId="1" applyFont="1" applyFill="1" applyBorder="1"/>
    <xf numFmtId="43" fontId="7" fillId="2" borderId="4" xfId="1" applyFont="1" applyFill="1" applyBorder="1"/>
    <xf numFmtId="43" fontId="7" fillId="4" borderId="0" xfId="1" applyFont="1" applyFill="1" applyBorder="1"/>
    <xf numFmtId="43" fontId="3" fillId="0" borderId="5" xfId="1" applyFont="1" applyBorder="1"/>
    <xf numFmtId="164" fontId="2" fillId="0" borderId="0" xfId="1" applyNumberFormat="1" applyFont="1" applyFill="1"/>
    <xf numFmtId="0" fontId="3" fillId="0" borderId="0" xfId="0" applyFon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58" zoomScaleNormal="100" workbookViewId="0">
      <selection activeCell="C73" sqref="C73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3" t="s">
        <v>30</v>
      </c>
      <c r="B1" s="93"/>
      <c r="C1" s="93"/>
      <c r="D1" s="93"/>
      <c r="E1" s="93"/>
      <c r="F1" s="93"/>
    </row>
    <row r="2" spans="1:6" ht="25.5" x14ac:dyDescent="0.35">
      <c r="A2" s="96" t="s">
        <v>31</v>
      </c>
      <c r="B2" s="96"/>
      <c r="C2" s="96"/>
      <c r="D2" s="96"/>
      <c r="E2" s="96"/>
      <c r="F2" s="96"/>
    </row>
    <row r="3" spans="1:6" x14ac:dyDescent="0.2">
      <c r="A3" s="97" t="s">
        <v>44</v>
      </c>
      <c r="B3" s="97"/>
      <c r="C3" s="97"/>
      <c r="D3" s="97"/>
      <c r="E3" s="97"/>
      <c r="F3" s="97"/>
    </row>
    <row r="4" spans="1:6" ht="15" x14ac:dyDescent="0.25">
      <c r="A4" s="94"/>
      <c r="B4" s="94"/>
      <c r="C4" s="94"/>
      <c r="D4" s="94"/>
      <c r="E4" s="94"/>
      <c r="F4" s="94"/>
    </row>
    <row r="5" spans="1:6" ht="15.75" x14ac:dyDescent="0.25">
      <c r="A5" s="98" t="s">
        <v>33</v>
      </c>
      <c r="B5" s="98"/>
      <c r="C5" s="98"/>
      <c r="D5" s="98"/>
      <c r="E5" s="98"/>
      <c r="F5" s="98"/>
    </row>
    <row r="6" spans="1:6" ht="15" x14ac:dyDescent="0.25">
      <c r="A6" s="72"/>
      <c r="B6" s="72"/>
      <c r="C6" s="72"/>
      <c r="D6" s="72"/>
      <c r="E6" s="72"/>
      <c r="F6" s="72"/>
    </row>
    <row r="7" spans="1:6" ht="15.75" x14ac:dyDescent="0.25">
      <c r="A7" s="95" t="s">
        <v>46</v>
      </c>
      <c r="B7" s="95"/>
      <c r="C7" s="95"/>
      <c r="D7" s="95"/>
      <c r="E7" s="95"/>
      <c r="F7" s="95"/>
    </row>
    <row r="8" spans="1:6" x14ac:dyDescent="0.2">
      <c r="A8" s="2"/>
      <c r="B8" s="3"/>
      <c r="C8" s="3"/>
      <c r="D8" s="3"/>
      <c r="E8" s="31"/>
      <c r="F8" s="4"/>
    </row>
    <row r="9" spans="1:6" x14ac:dyDescent="0.2">
      <c r="A9" s="32" t="s">
        <v>7</v>
      </c>
      <c r="B9" s="33"/>
      <c r="C9" s="34"/>
      <c r="D9" s="35" t="s">
        <v>32</v>
      </c>
      <c r="E9" s="36"/>
      <c r="F9" s="37" t="s">
        <v>6</v>
      </c>
    </row>
    <row r="10" spans="1:6" x14ac:dyDescent="0.2">
      <c r="A10" s="4"/>
      <c r="B10" s="38" t="s">
        <v>0</v>
      </c>
      <c r="C10" s="39"/>
      <c r="D10" s="40"/>
      <c r="E10" s="40"/>
      <c r="F10" s="38"/>
    </row>
    <row r="11" spans="1:6" x14ac:dyDescent="0.2">
      <c r="A11" s="4"/>
      <c r="B11" s="4"/>
      <c r="C11" s="6" t="s">
        <v>8</v>
      </c>
      <c r="D11" s="7">
        <v>17312216.550000001</v>
      </c>
      <c r="E11" s="7"/>
      <c r="F11" s="8">
        <f>SUM(D11/D35)</f>
        <v>1.4277843207524503E-2</v>
      </c>
    </row>
    <row r="12" spans="1:6" x14ac:dyDescent="0.2">
      <c r="A12" s="4"/>
      <c r="B12" s="4"/>
      <c r="C12" s="6" t="s">
        <v>1</v>
      </c>
      <c r="D12" s="7">
        <v>251870</v>
      </c>
      <c r="E12" s="7"/>
      <c r="F12" s="8">
        <f>SUM(D12/D35)</f>
        <v>2.0772385548049286E-4</v>
      </c>
    </row>
    <row r="13" spans="1:6" x14ac:dyDescent="0.2">
      <c r="A13" s="4"/>
      <c r="B13" s="4"/>
      <c r="C13" s="9" t="s">
        <v>9</v>
      </c>
      <c r="D13" s="7">
        <v>94464376.879999995</v>
      </c>
      <c r="E13" s="7"/>
      <c r="F13" s="8">
        <f>SUM(D13/D35)</f>
        <v>7.7907271890562305E-2</v>
      </c>
    </row>
    <row r="14" spans="1:6" x14ac:dyDescent="0.2">
      <c r="A14" s="4"/>
      <c r="B14" s="4"/>
      <c r="C14" s="5" t="s">
        <v>2</v>
      </c>
      <c r="D14" s="10">
        <v>2392087.11</v>
      </c>
      <c r="E14" s="7"/>
      <c r="F14" s="11">
        <f>SUM(D14/D35)</f>
        <v>1.9728175532393289E-3</v>
      </c>
    </row>
    <row r="15" spans="1:6" x14ac:dyDescent="0.2">
      <c r="A15" s="4"/>
      <c r="B15" s="4"/>
      <c r="C15" s="5"/>
      <c r="D15" s="12">
        <f>SUM(D11:D14)</f>
        <v>114420550.53999999</v>
      </c>
      <c r="E15" s="12"/>
      <c r="F15" s="13">
        <f>SUM(F11:F14)</f>
        <v>9.4365656506806631E-2</v>
      </c>
    </row>
    <row r="16" spans="1:6" x14ac:dyDescent="0.2">
      <c r="A16" s="4"/>
      <c r="B16" s="41" t="s">
        <v>3</v>
      </c>
      <c r="C16" s="39"/>
      <c r="D16" s="42"/>
      <c r="E16" s="42"/>
      <c r="F16" s="43"/>
    </row>
    <row r="17" spans="1:6" x14ac:dyDescent="0.2">
      <c r="A17" s="4"/>
      <c r="B17" s="14"/>
      <c r="C17" s="84" t="s">
        <v>47</v>
      </c>
      <c r="D17" s="7">
        <v>1055266175.23</v>
      </c>
      <c r="E17" s="7"/>
      <c r="F17" s="8">
        <f>SUM(D17/D35)</f>
        <v>0.8703059454358556</v>
      </c>
    </row>
    <row r="18" spans="1:6" ht="25.5" x14ac:dyDescent="0.2">
      <c r="A18" s="4"/>
      <c r="B18" s="14"/>
      <c r="C18" s="85" t="s">
        <v>48</v>
      </c>
      <c r="D18" s="7">
        <v>20783333</v>
      </c>
      <c r="E18" s="7"/>
      <c r="F18" s="8">
        <f>SUM(D18/D35)</f>
        <v>1.7140564817147569E-2</v>
      </c>
    </row>
    <row r="19" spans="1:6" ht="25.5" x14ac:dyDescent="0.2">
      <c r="A19" s="4"/>
      <c r="B19" s="14"/>
      <c r="C19" s="85" t="s">
        <v>51</v>
      </c>
      <c r="D19" s="10">
        <v>21974074.43</v>
      </c>
      <c r="E19" s="7"/>
      <c r="F19" s="11">
        <f>SUM(D19/D35)</f>
        <v>1.8122600790943397E-2</v>
      </c>
    </row>
    <row r="20" spans="1:6" x14ac:dyDescent="0.2">
      <c r="A20" s="4"/>
      <c r="B20" s="4"/>
      <c r="C20" s="6"/>
      <c r="D20" s="12">
        <f>SUM(D17:D19)</f>
        <v>1098023582.6600001</v>
      </c>
      <c r="E20" s="12"/>
      <c r="F20" s="13">
        <f>SUM(F17:F19)</f>
        <v>0.90556911104394655</v>
      </c>
    </row>
    <row r="21" spans="1:6" x14ac:dyDescent="0.2">
      <c r="A21" s="4"/>
      <c r="B21" s="38" t="s">
        <v>4</v>
      </c>
      <c r="C21" s="39"/>
      <c r="D21" s="44"/>
      <c r="E21" s="44"/>
      <c r="F21" s="45"/>
    </row>
    <row r="22" spans="1:6" x14ac:dyDescent="0.2">
      <c r="A22" s="4"/>
      <c r="B22" s="4"/>
      <c r="C22" s="27" t="s">
        <v>2</v>
      </c>
      <c r="D22" s="25">
        <v>25587.48</v>
      </c>
      <c r="E22" s="16"/>
      <c r="F22" s="11">
        <f>SUM(D22/D35)</f>
        <v>2.1102672003930603E-5</v>
      </c>
    </row>
    <row r="23" spans="1:6" x14ac:dyDescent="0.2">
      <c r="A23" s="4"/>
      <c r="B23" s="4"/>
      <c r="C23" s="5"/>
      <c r="D23" s="28">
        <f>SUM(D22:D22)</f>
        <v>25587.48</v>
      </c>
      <c r="E23" s="21"/>
      <c r="F23" s="13">
        <f>SUM(F22:F22)</f>
        <v>2.1102672003930603E-5</v>
      </c>
    </row>
    <row r="24" spans="1:6" ht="6" customHeight="1" x14ac:dyDescent="0.2">
      <c r="A24" s="4"/>
      <c r="B24" s="4"/>
      <c r="C24" s="5"/>
      <c r="D24" s="16"/>
      <c r="E24" s="16"/>
      <c r="F24" s="8"/>
    </row>
    <row r="25" spans="1:6" x14ac:dyDescent="0.2">
      <c r="A25" s="4"/>
      <c r="B25" s="46" t="s">
        <v>10</v>
      </c>
      <c r="C25" s="39"/>
      <c r="D25" s="87">
        <f>+D23+D15+D20</f>
        <v>1212469720.6800001</v>
      </c>
      <c r="E25" s="47"/>
      <c r="F25" s="48">
        <f>SUM(F23+F20+F15)</f>
        <v>0.99995587022275711</v>
      </c>
    </row>
    <row r="26" spans="1:6" x14ac:dyDescent="0.2">
      <c r="A26" s="4"/>
      <c r="B26" s="4"/>
      <c r="C26" s="5"/>
      <c r="D26" s="16"/>
      <c r="E26" s="16"/>
      <c r="F26" s="8"/>
    </row>
    <row r="27" spans="1:6" x14ac:dyDescent="0.2">
      <c r="A27" s="32" t="s">
        <v>11</v>
      </c>
      <c r="B27" s="33"/>
      <c r="C27" s="34"/>
      <c r="D27" s="49"/>
      <c r="E27" s="49"/>
      <c r="F27" s="50"/>
    </row>
    <row r="28" spans="1:6" x14ac:dyDescent="0.2">
      <c r="A28" s="4"/>
      <c r="B28" s="52" t="s">
        <v>12</v>
      </c>
      <c r="C28" s="52"/>
      <c r="D28" s="53"/>
      <c r="E28" s="54"/>
      <c r="F28" s="55"/>
    </row>
    <row r="29" spans="1:6" x14ac:dyDescent="0.2">
      <c r="A29" s="4"/>
      <c r="B29" s="75"/>
      <c r="C29" s="75" t="s">
        <v>5</v>
      </c>
      <c r="D29" s="91">
        <v>25508.38</v>
      </c>
      <c r="E29" s="76"/>
      <c r="F29" s="8">
        <f>SUM(D29/D35)</f>
        <v>2.103743614031641E-5</v>
      </c>
    </row>
    <row r="30" spans="1:6" x14ac:dyDescent="0.2">
      <c r="A30" s="4"/>
      <c r="B30" s="75"/>
      <c r="C30" s="75" t="s">
        <v>49</v>
      </c>
      <c r="D30" s="78">
        <v>28000</v>
      </c>
      <c r="E30" s="76"/>
      <c r="F30" s="11">
        <f>SUM(D30/D35)</f>
        <v>2.3092341102369476E-5</v>
      </c>
    </row>
    <row r="31" spans="1:6" x14ac:dyDescent="0.2">
      <c r="A31" s="4"/>
      <c r="B31" s="4"/>
      <c r="C31" s="5"/>
      <c r="D31" s="28">
        <f>SUM(D29:D30)</f>
        <v>53508.380000000005</v>
      </c>
      <c r="E31" s="21"/>
      <c r="F31" s="13">
        <f>SUM(F29:F30)</f>
        <v>4.4129777242685886E-5</v>
      </c>
    </row>
    <row r="32" spans="1:6" ht="8.25" customHeight="1" x14ac:dyDescent="0.2">
      <c r="A32" s="4"/>
      <c r="B32" s="18"/>
      <c r="C32" s="9"/>
      <c r="D32" s="21"/>
      <c r="E32" s="21"/>
      <c r="F32" s="17"/>
    </row>
    <row r="33" spans="1:6" x14ac:dyDescent="0.2">
      <c r="A33" s="4"/>
      <c r="B33" s="56" t="s">
        <v>13</v>
      </c>
      <c r="C33" s="57"/>
      <c r="D33" s="74">
        <f>SUM(D31)</f>
        <v>53508.380000000005</v>
      </c>
      <c r="E33" s="58"/>
      <c r="F33" s="59">
        <f>SUM(F31)</f>
        <v>4.4129777242685886E-5</v>
      </c>
    </row>
    <row r="34" spans="1:6" x14ac:dyDescent="0.2">
      <c r="A34" s="4"/>
      <c r="B34" s="4"/>
      <c r="C34" s="5"/>
      <c r="D34" s="20"/>
      <c r="E34" s="20"/>
      <c r="F34" s="15"/>
    </row>
    <row r="35" spans="1:6" x14ac:dyDescent="0.2">
      <c r="A35" s="71" t="s">
        <v>26</v>
      </c>
      <c r="B35" s="65"/>
      <c r="C35" s="66"/>
      <c r="D35" s="88">
        <f>D25+D33</f>
        <v>1212523229.0600002</v>
      </c>
      <c r="E35" s="67"/>
      <c r="F35" s="68">
        <f>SUM(F33+F25)</f>
        <v>0.99999999999999978</v>
      </c>
    </row>
    <row r="36" spans="1:6" x14ac:dyDescent="0.2">
      <c r="A36" s="4"/>
      <c r="B36" s="4"/>
      <c r="C36" s="5"/>
      <c r="D36" s="16"/>
      <c r="E36" s="16"/>
      <c r="F36" s="15"/>
    </row>
    <row r="37" spans="1:6" x14ac:dyDescent="0.2">
      <c r="A37" s="70" t="s">
        <v>14</v>
      </c>
      <c r="B37" s="33"/>
      <c r="C37" s="34"/>
      <c r="D37" s="49"/>
      <c r="E37" s="49"/>
      <c r="F37" s="51"/>
    </row>
    <row r="38" spans="1:6" x14ac:dyDescent="0.2">
      <c r="A38" s="4"/>
      <c r="B38" s="52" t="s">
        <v>15</v>
      </c>
      <c r="C38" s="57"/>
      <c r="D38" s="54"/>
      <c r="E38" s="54"/>
      <c r="F38" s="55"/>
    </row>
    <row r="39" spans="1:6" x14ac:dyDescent="0.2">
      <c r="A39" s="4"/>
      <c r="B39" s="4"/>
      <c r="C39" s="5" t="s">
        <v>16</v>
      </c>
      <c r="D39" s="20">
        <v>839356066.55999994</v>
      </c>
      <c r="E39" s="20"/>
      <c r="F39" s="8">
        <f>SUM(D39/D68)</f>
        <v>0.65983356422388473</v>
      </c>
    </row>
    <row r="40" spans="1:6" x14ac:dyDescent="0.2">
      <c r="A40" s="4"/>
      <c r="B40" s="4"/>
      <c r="C40" s="6" t="s">
        <v>17</v>
      </c>
      <c r="D40" s="20">
        <v>125746282.48</v>
      </c>
      <c r="E40" s="20"/>
      <c r="F40" s="8">
        <f>SUM(D40/D68)</f>
        <v>9.8851513752359052E-2</v>
      </c>
    </row>
    <row r="41" spans="1:6" x14ac:dyDescent="0.2">
      <c r="A41" s="4"/>
      <c r="B41" s="4"/>
      <c r="C41" s="5" t="s">
        <v>27</v>
      </c>
      <c r="D41" s="19">
        <v>23621033.550000001</v>
      </c>
      <c r="E41" s="20"/>
      <c r="F41" s="11">
        <f>SUM(D41/D68)</f>
        <v>1.8568937997702942E-2</v>
      </c>
    </row>
    <row r="42" spans="1:6" x14ac:dyDescent="0.2">
      <c r="A42" s="4"/>
      <c r="B42" s="4"/>
      <c r="C42" s="5"/>
      <c r="D42" s="83">
        <f>SUM(D39:D41)</f>
        <v>988723382.58999991</v>
      </c>
      <c r="E42" s="21"/>
      <c r="F42" s="13">
        <f>SUM(F39:F41)</f>
        <v>0.77725401597394672</v>
      </c>
    </row>
    <row r="43" spans="1:6" ht="12.75" customHeight="1" x14ac:dyDescent="0.2">
      <c r="A43" s="4"/>
      <c r="B43" s="52" t="s">
        <v>18</v>
      </c>
      <c r="C43" s="57"/>
      <c r="D43" s="54"/>
      <c r="E43" s="54"/>
      <c r="F43" s="60"/>
    </row>
    <row r="44" spans="1:6" ht="12.75" customHeight="1" x14ac:dyDescent="0.2">
      <c r="A44" s="4"/>
      <c r="B44" s="75"/>
      <c r="C44" s="86" t="s">
        <v>50</v>
      </c>
      <c r="D44" s="77">
        <v>16545000</v>
      </c>
      <c r="E44" s="76"/>
      <c r="F44" s="8">
        <f>SUM(D44/D68)</f>
        <v>1.3006335159792158E-2</v>
      </c>
    </row>
    <row r="45" spans="1:6" ht="12.75" customHeight="1" x14ac:dyDescent="0.2">
      <c r="A45" s="4"/>
      <c r="B45" s="75"/>
      <c r="C45" s="73" t="s">
        <v>19</v>
      </c>
      <c r="D45" s="78">
        <v>257096713.72</v>
      </c>
      <c r="E45" s="76"/>
      <c r="F45" s="11">
        <f>SUM(D45/D68)</f>
        <v>0.20210855407213385</v>
      </c>
    </row>
    <row r="46" spans="1:6" x14ac:dyDescent="0.2">
      <c r="A46" s="4"/>
      <c r="B46" s="4"/>
      <c r="C46" s="5"/>
      <c r="D46" s="83">
        <f>SUM(D44:D45)</f>
        <v>273641713.72000003</v>
      </c>
      <c r="E46" s="21"/>
      <c r="F46" s="13">
        <f>SUM(F44:F45)</f>
        <v>0.21511488923192601</v>
      </c>
    </row>
    <row r="47" spans="1:6" x14ac:dyDescent="0.2">
      <c r="A47" s="4"/>
      <c r="B47" s="52" t="s">
        <v>40</v>
      </c>
      <c r="C47" s="57"/>
      <c r="D47" s="79"/>
      <c r="E47" s="79"/>
      <c r="F47" s="60"/>
    </row>
    <row r="48" spans="1:6" x14ac:dyDescent="0.2">
      <c r="A48" s="4"/>
      <c r="B48" s="4"/>
      <c r="C48" s="9" t="s">
        <v>41</v>
      </c>
      <c r="D48" s="80">
        <v>1583.45</v>
      </c>
      <c r="E48" s="9"/>
      <c r="F48" s="11">
        <f>SUM(D48/D68)</f>
        <v>1.2447797768977269E-6</v>
      </c>
    </row>
    <row r="49" spans="1:6" x14ac:dyDescent="0.2">
      <c r="A49" s="4"/>
      <c r="B49" s="4"/>
      <c r="C49" s="5"/>
      <c r="D49" s="83">
        <f>SUM(D48:D48)</f>
        <v>1583.45</v>
      </c>
      <c r="E49" s="21"/>
      <c r="F49" s="13">
        <f>SUM(F48:F48)</f>
        <v>1.2447797768977269E-6</v>
      </c>
    </row>
    <row r="50" spans="1:6" ht="9.75" customHeight="1" x14ac:dyDescent="0.2">
      <c r="A50" s="4"/>
      <c r="B50" s="4"/>
      <c r="C50" s="5"/>
      <c r="D50" s="21"/>
      <c r="E50" s="21"/>
      <c r="F50" s="30"/>
    </row>
    <row r="51" spans="1:6" x14ac:dyDescent="0.2">
      <c r="A51" s="22"/>
      <c r="B51" s="61" t="s">
        <v>20</v>
      </c>
      <c r="C51" s="57"/>
      <c r="D51" s="89">
        <f>SUM(D42+D46+D49)</f>
        <v>1262366679.76</v>
      </c>
      <c r="E51" s="58"/>
      <c r="F51" s="59">
        <f>SUM(F49+F46+F42)</f>
        <v>0.99237014998564965</v>
      </c>
    </row>
    <row r="52" spans="1:6" x14ac:dyDescent="0.2">
      <c r="A52" s="22"/>
      <c r="B52" s="22"/>
      <c r="C52" s="5"/>
      <c r="D52" s="23"/>
      <c r="E52" s="23"/>
      <c r="F52" s="30"/>
    </row>
    <row r="53" spans="1:6" x14ac:dyDescent="0.2">
      <c r="A53" s="32" t="s">
        <v>21</v>
      </c>
      <c r="B53" s="33"/>
      <c r="C53" s="34"/>
      <c r="D53" s="49"/>
      <c r="E53" s="49"/>
      <c r="F53" s="69"/>
    </row>
    <row r="54" spans="1:6" x14ac:dyDescent="0.2">
      <c r="A54" s="4"/>
      <c r="B54" s="52" t="s">
        <v>22</v>
      </c>
      <c r="C54" s="57"/>
      <c r="D54" s="54"/>
      <c r="E54" s="54"/>
      <c r="F54" s="62"/>
    </row>
    <row r="55" spans="1:6" x14ac:dyDescent="0.2">
      <c r="A55" s="4"/>
      <c r="B55" s="75"/>
      <c r="C55" s="73" t="s">
        <v>29</v>
      </c>
      <c r="D55" s="77">
        <v>9397440.0299999993</v>
      </c>
      <c r="E55" s="76"/>
      <c r="F55" s="8">
        <f>SUM(D55/D68)</f>
        <v>7.3875040600923092E-3</v>
      </c>
    </row>
    <row r="56" spans="1:6" x14ac:dyDescent="0.2">
      <c r="A56" s="4"/>
      <c r="B56" s="75"/>
      <c r="C56" s="73" t="s">
        <v>45</v>
      </c>
      <c r="D56" s="77">
        <v>277306.09999999998</v>
      </c>
      <c r="E56" s="76"/>
      <c r="F56" s="11">
        <f>SUM(D56/D68)</f>
        <v>2.1799553209155876E-4</v>
      </c>
    </row>
    <row r="57" spans="1:6" x14ac:dyDescent="0.2">
      <c r="A57" s="4"/>
      <c r="B57" s="4"/>
      <c r="C57" s="5"/>
      <c r="D57" s="90">
        <f>SUM(D55:D56)</f>
        <v>9674746.129999999</v>
      </c>
      <c r="E57" s="21"/>
      <c r="F57" s="13">
        <f>SUM(F55:F56)</f>
        <v>7.6054995921838679E-3</v>
      </c>
    </row>
    <row r="58" spans="1:6" x14ac:dyDescent="0.2">
      <c r="A58" s="4"/>
      <c r="B58" s="4"/>
      <c r="C58" s="5"/>
      <c r="D58" s="21"/>
      <c r="E58" s="21"/>
      <c r="F58" s="13"/>
    </row>
    <row r="59" spans="1:6" x14ac:dyDescent="0.2">
      <c r="A59" s="4"/>
      <c r="B59" s="52" t="s">
        <v>42</v>
      </c>
      <c r="C59" s="57"/>
      <c r="D59" s="79"/>
      <c r="E59" s="79"/>
      <c r="F59" s="60"/>
    </row>
    <row r="60" spans="1:6" x14ac:dyDescent="0.2">
      <c r="A60" s="4"/>
      <c r="B60" s="4"/>
      <c r="C60" s="26" t="s">
        <v>43</v>
      </c>
      <c r="D60" s="80">
        <v>30975.5</v>
      </c>
      <c r="E60" s="81"/>
      <c r="F60" s="11">
        <f>SUM(D60/D68)</f>
        <v>2.435042216634282E-5</v>
      </c>
    </row>
    <row r="61" spans="1:6" x14ac:dyDescent="0.2">
      <c r="A61" s="4"/>
      <c r="B61" s="4"/>
      <c r="C61" s="5"/>
      <c r="D61" s="28">
        <f>SUM(D60)</f>
        <v>30975.5</v>
      </c>
      <c r="E61" s="21"/>
      <c r="F61" s="13">
        <f>SUM(F60)</f>
        <v>2.435042216634282E-5</v>
      </c>
    </row>
    <row r="62" spans="1:6" x14ac:dyDescent="0.2">
      <c r="A62" s="5"/>
      <c r="B62" s="52" t="s">
        <v>25</v>
      </c>
      <c r="C62" s="57"/>
      <c r="D62" s="54"/>
      <c r="E62" s="54"/>
      <c r="F62" s="60"/>
    </row>
    <row r="63" spans="1:6" x14ac:dyDescent="0.2">
      <c r="A63" s="5"/>
      <c r="B63" s="4"/>
      <c r="C63" s="26" t="s">
        <v>28</v>
      </c>
      <c r="D63" s="82">
        <v>0</v>
      </c>
      <c r="E63" s="20"/>
      <c r="F63" s="11">
        <f>SUM(D63/D68)</f>
        <v>0</v>
      </c>
    </row>
    <row r="64" spans="1:6" x14ac:dyDescent="0.2">
      <c r="A64" s="5"/>
      <c r="B64" s="4"/>
      <c r="C64" s="5"/>
      <c r="D64" s="83">
        <f>SUM(D63)</f>
        <v>0</v>
      </c>
      <c r="E64" s="21"/>
      <c r="F64" s="13">
        <f>SUM(F63)</f>
        <v>0</v>
      </c>
    </row>
    <row r="65" spans="1:6" ht="6" customHeight="1" x14ac:dyDescent="0.2">
      <c r="A65" s="4"/>
      <c r="B65" s="4"/>
      <c r="C65" s="5"/>
      <c r="D65" s="16"/>
      <c r="E65" s="16"/>
      <c r="F65" s="29"/>
    </row>
    <row r="66" spans="1:6" x14ac:dyDescent="0.2">
      <c r="A66" s="4"/>
      <c r="B66" s="61" t="s">
        <v>23</v>
      </c>
      <c r="C66" s="63"/>
      <c r="D66" s="89">
        <f>SUM(D64+D57+D61)</f>
        <v>9705721.629999999</v>
      </c>
      <c r="E66" s="58"/>
      <c r="F66" s="59">
        <f>SUM(F64+F61+F57)</f>
        <v>7.6298500143502108E-3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4" t="s">
        <v>24</v>
      </c>
      <c r="B68" s="65"/>
      <c r="C68" s="66"/>
      <c r="D68" s="88">
        <f>+D66+D51</f>
        <v>1272072401.3900001</v>
      </c>
      <c r="E68" s="67"/>
      <c r="F68" s="68">
        <f>SUM(F66+F51)</f>
        <v>0.99999999999999989</v>
      </c>
    </row>
    <row r="69" spans="1:6" x14ac:dyDescent="0.2">
      <c r="A69" s="4"/>
      <c r="B69" s="4"/>
      <c r="C69" s="4"/>
      <c r="D69" s="24"/>
      <c r="E69" s="16"/>
      <c r="F69" s="4"/>
    </row>
    <row r="75" spans="1:6" x14ac:dyDescent="0.2">
      <c r="A75" t="s">
        <v>34</v>
      </c>
      <c r="D75" t="s">
        <v>35</v>
      </c>
    </row>
    <row r="76" spans="1:6" x14ac:dyDescent="0.2">
      <c r="C76" s="92" t="s">
        <v>36</v>
      </c>
      <c r="D76" s="92" t="s">
        <v>37</v>
      </c>
    </row>
    <row r="77" spans="1:6" x14ac:dyDescent="0.2">
      <c r="C77" t="s">
        <v>38</v>
      </c>
      <c r="D77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Sept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2024-10-09T14:35:06Z</cp:lastPrinted>
  <dcterms:created xsi:type="dcterms:W3CDTF">2001-01-25T14:49:03Z</dcterms:created>
  <dcterms:modified xsi:type="dcterms:W3CDTF">2024-10-09T14:35:40Z</dcterms:modified>
</cp:coreProperties>
</file>