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4365" windowHeight="8970"/>
  </bookViews>
  <sheets>
    <sheet name="Ingresos -Egresos Marz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25" i="5" l="1"/>
  <c r="D47" i="5" l="1"/>
  <c r="D60" i="5" l="1"/>
  <c r="D50" i="5"/>
  <c r="D57" i="5" l="1"/>
  <c r="D35" i="5" l="1"/>
  <c r="D15" i="5" l="1"/>
  <c r="D44" i="5" l="1"/>
  <c r="D52" i="5" s="1"/>
  <c r="D63" i="5" l="1"/>
  <c r="D65" i="5" s="1"/>
  <c r="D20" i="5" l="1"/>
  <c r="D27" i="5" s="1"/>
  <c r="D67" i="5" l="1"/>
  <c r="F59" i="5" l="1"/>
  <c r="F60" i="5" s="1"/>
  <c r="F46" i="5"/>
  <c r="F49" i="5"/>
  <c r="F50" i="5" s="1"/>
  <c r="F56" i="5"/>
  <c r="F42" i="5"/>
  <c r="F43" i="5"/>
  <c r="D37" i="5"/>
  <c r="F31" i="5" s="1"/>
  <c r="F22" i="5" l="1"/>
  <c r="F23" i="5"/>
  <c r="F47" i="5"/>
  <c r="F32" i="5"/>
  <c r="F18" i="5"/>
  <c r="F19" i="5"/>
  <c r="F57" i="5"/>
  <c r="F24" i="5"/>
  <c r="F17" i="5"/>
  <c r="F12" i="5"/>
  <c r="F62" i="5"/>
  <c r="F63" i="5" s="1"/>
  <c r="F65" i="5" s="1"/>
  <c r="F41" i="5"/>
  <c r="F44" i="5" s="1"/>
  <c r="F52" i="5" s="1"/>
  <c r="F13" i="5"/>
  <c r="F11" i="5"/>
  <c r="F14" i="5"/>
  <c r="F67" i="5" l="1"/>
  <c r="F25" i="5"/>
  <c r="F33" i="5"/>
  <c r="F35" i="5" s="1"/>
  <c r="F20" i="5"/>
  <c r="F15" i="5"/>
  <c r="F27" i="5" l="1"/>
  <c r="F37" i="5" s="1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<sst xmlns="http://schemas.openxmlformats.org/spreadsheetml/2006/main" count="53" uniqueCount="52">
  <si>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</si>
  <si>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</si>
  <si>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</si>
  <si>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</si>
  <si>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</si>
  <si>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</si>
  <si>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</si>
  <si>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</si>
  <si>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</si>
  <si>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</si>
  <si>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</si>
  <si>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</si>
  <si>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</si>
  <si>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</si>
  <si>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</si>
  <si>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</si>
  <si>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</si>
  <si>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</si>
  <si>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</si>
  <si>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</si>
  <si>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</si>
  <si>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</si>
  <si>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</si>
  <si>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</si>
  <si>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</si>
  <si>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</si>
  <si>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</si>
  <si>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</si>
  <si>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</si>
  <si>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</si>
  <si>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</si>
  <si>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</si>
  <si>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</si>
  <si>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</si>
  <si>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</si>
  <si>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</si>
  <si>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</si>
  <si>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</si>
  <si>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</si>
  <si>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</si>
  <si>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</si>
  <si>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</si>
  <si>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</si>
  <si>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</si>
  <si>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</si>
  <si>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</si>
  <si>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Correspondiente Marzo/2024</t>
  </si>
  <si>
    <r>
      <t>Subvención Extraordinaria</t>
    </r>
    <r>
      <rPr>
        <sz val="8"/>
        <rFont val="Arial"/>
        <family val="2"/>
      </rPr>
      <t xml:space="preserve"> (Energía Electrica Febrero-24, Libramiento No. 678)</t>
    </r>
  </si>
  <si>
    <r>
      <t>Subvención Extraordinaria</t>
    </r>
    <r>
      <rPr>
        <sz val="8"/>
        <rFont val="Arial"/>
        <family val="2"/>
      </rPr>
      <t xml:space="preserve"> (Centro Regionales Universitarios Marzo-2024, Libramiento No. 531)</t>
    </r>
  </si>
  <si>
    <r>
      <t>Subvención Ordinaria</t>
    </r>
    <r>
      <rPr>
        <sz val="8"/>
        <rFont val="Arial"/>
        <family val="2"/>
      </rPr>
      <t xml:space="preserve"> (Libramientos nos. 529 y 536)</t>
    </r>
  </si>
  <si>
    <t>Donaciones de Personas</t>
  </si>
  <si>
    <t>Ventas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</si>
</sst>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164" fontId="1" fillId="0" borderId="1" xfId="1" applyNumberFormat="1" applyFont="1" applyBorder="1" applyAlignment="1"/>
    <xf numFmtId="164" fontId="2" fillId="0" borderId="0" xfId="1" applyNumberFormat="1" applyFont="1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52" zoomScaleNormal="100" workbookViewId="0">
      <selection activeCell="B78" sqref="B78:B79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7" t="s">
        <v>31</v>
      </c>
      <c r="B1" s="87"/>
      <c r="C1" s="87"/>
      <c r="D1" s="87"/>
      <c r="E1" s="87"/>
      <c r="F1" s="87"/>
    </row>
    <row r="2" spans="1:6" ht="25.5" x14ac:dyDescent="0.35">
      <c r="A2" s="90" t="s">
        <v>32</v>
      </c>
      <c r="B2" s="90"/>
      <c r="C2" s="90"/>
      <c r="D2" s="90"/>
      <c r="E2" s="90"/>
      <c r="F2" s="90"/>
    </row>
    <row r="3" spans="1:6" x14ac:dyDescent="0.2">
      <c r="A3" s="91" t="s">
        <v>45</v>
      </c>
      <c r="B3" s="91"/>
      <c r="C3" s="91"/>
      <c r="D3" s="91"/>
      <c r="E3" s="91"/>
      <c r="F3" s="91"/>
    </row>
    <row r="4" spans="1:6" ht="15" x14ac:dyDescent="0.25">
      <c r="A4" s="88"/>
      <c r="B4" s="88"/>
      <c r="C4" s="88"/>
      <c r="D4" s="88"/>
      <c r="E4" s="88"/>
      <c r="F4" s="88"/>
    </row>
    <row r="5" spans="1:6" ht="15.75" x14ac:dyDescent="0.25">
      <c r="A5" s="92" t="s">
        <v>34</v>
      </c>
      <c r="B5" s="92"/>
      <c r="C5" s="92"/>
      <c r="D5" s="92"/>
      <c r="E5" s="92"/>
      <c r="F5" s="92"/>
    </row>
    <row r="6" spans="1:6" ht="15" x14ac:dyDescent="0.25">
      <c r="A6" s="74"/>
      <c r="B6" s="74"/>
      <c r="C6" s="74"/>
      <c r="D6" s="74"/>
      <c r="E6" s="74"/>
      <c r="F6" s="74"/>
    </row>
    <row r="7" spans="1:6" ht="15.75" x14ac:dyDescent="0.25">
      <c r="A7" s="89" t="s">
        <v>46</v>
      </c>
      <c r="B7" s="89"/>
      <c r="C7" s="89"/>
      <c r="D7" s="89"/>
      <c r="E7" s="89"/>
      <c r="F7" s="89"/>
    </row>
    <row r="8" spans="1:6" x14ac:dyDescent="0.2">
      <c r="A8" s="2"/>
      <c r="B8" s="3"/>
      <c r="C8" s="3"/>
      <c r="D8" s="3"/>
      <c r="E8" s="32"/>
      <c r="F8" s="4"/>
    </row>
    <row r="9" spans="1:6" x14ac:dyDescent="0.2">
      <c r="A9" s="33" t="s">
        <v>7</v>
      </c>
      <c r="B9" s="34"/>
      <c r="C9" s="35"/>
      <c r="D9" s="36" t="s">
        <v>33</v>
      </c>
      <c r="E9" s="37"/>
      <c r="F9" s="38" t="s">
        <v>6</v>
      </c>
    </row>
    <row r="10" spans="1:6" x14ac:dyDescent="0.2">
      <c r="A10" s="4"/>
      <c r="B10" s="39" t="s">
        <v>0</v>
      </c>
      <c r="C10" s="40"/>
      <c r="D10" s="41"/>
      <c r="E10" s="41"/>
      <c r="F10" s="39"/>
    </row>
    <row r="11" spans="1:6" x14ac:dyDescent="0.2">
      <c r="A11" s="4"/>
      <c r="B11" s="4"/>
      <c r="C11" s="6" t="s">
        <v>8</v>
      </c>
      <c r="D11" s="7">
        <v>15586739.42</v>
      </c>
      <c r="E11" s="7"/>
      <c r="F11" s="8">
        <f>SUM(D11/D37)</f>
        <v>1.3398241053504137E-2</v>
      </c>
    </row>
    <row r="12" spans="1:6" x14ac:dyDescent="0.2">
      <c r="A12" s="4"/>
      <c r="B12" s="4"/>
      <c r="C12" s="6" t="s">
        <v>1</v>
      </c>
      <c r="D12" s="7">
        <v>327880.40000000002</v>
      </c>
      <c r="E12" s="7"/>
      <c r="F12" s="8">
        <f>SUM(D12/D37)</f>
        <v>2.8184346434139324E-4</v>
      </c>
    </row>
    <row r="13" spans="1:6" x14ac:dyDescent="0.2">
      <c r="A13" s="4"/>
      <c r="B13" s="4"/>
      <c r="C13" s="9" t="s">
        <v>9</v>
      </c>
      <c r="D13" s="7">
        <v>52416619.350000001</v>
      </c>
      <c r="E13" s="7"/>
      <c r="F13" s="8">
        <f>SUM(D13/D37)</f>
        <v>4.5056921934547189E-2</v>
      </c>
    </row>
    <row r="14" spans="1:6" x14ac:dyDescent="0.2">
      <c r="A14" s="4"/>
      <c r="B14" s="4"/>
      <c r="C14" s="5" t="s">
        <v>2</v>
      </c>
      <c r="D14" s="10">
        <v>1699561.6</v>
      </c>
      <c r="E14" s="7"/>
      <c r="F14" s="11">
        <f>SUM(D14/D37)</f>
        <v>1.4609300501207184E-3</v>
      </c>
    </row>
    <row r="15" spans="1:6" x14ac:dyDescent="0.2">
      <c r="A15" s="4"/>
      <c r="B15" s="4"/>
      <c r="C15" s="5"/>
      <c r="D15" s="12">
        <f>SUM(D11:D14)</f>
        <v>70030800.769999996</v>
      </c>
      <c r="E15" s="12"/>
      <c r="F15" s="13">
        <f>SUM(F11:F14)</f>
        <v>6.0197936502513441E-2</v>
      </c>
    </row>
    <row r="16" spans="1:6" x14ac:dyDescent="0.2">
      <c r="A16" s="4"/>
      <c r="B16" s="42" t="s">
        <v>3</v>
      </c>
      <c r="C16" s="40"/>
      <c r="D16" s="43"/>
      <c r="E16" s="43"/>
      <c r="F16" s="44"/>
    </row>
    <row r="17" spans="1:6" x14ac:dyDescent="0.2">
      <c r="A17" s="4"/>
      <c r="B17" s="14"/>
      <c r="C17" s="5" t="s">
        <v>49</v>
      </c>
      <c r="D17" s="7">
        <v>1055266175.23</v>
      </c>
      <c r="E17" s="7"/>
      <c r="F17" s="8">
        <f>SUM(D17/D37)</f>
        <v>0.90709866960365704</v>
      </c>
    </row>
    <row r="18" spans="1:6" ht="24" x14ac:dyDescent="0.2">
      <c r="A18" s="4"/>
      <c r="B18" s="14"/>
      <c r="C18" s="81" t="s">
        <v>48</v>
      </c>
      <c r="D18" s="7">
        <v>20783333</v>
      </c>
      <c r="E18" s="7"/>
      <c r="F18" s="8">
        <f>SUM(D18/D37)</f>
        <v>1.7865192836414745E-2</v>
      </c>
    </row>
    <row r="19" spans="1:6" ht="24" x14ac:dyDescent="0.2">
      <c r="A19" s="4"/>
      <c r="B19" s="14"/>
      <c r="C19" s="81" t="s">
        <v>47</v>
      </c>
      <c r="D19" s="85">
        <v>17114345.66</v>
      </c>
      <c r="E19" s="7"/>
      <c r="F19" s="11">
        <f>SUM(D19/D37)</f>
        <v>1.4711359601703815E-2</v>
      </c>
    </row>
    <row r="20" spans="1:6" x14ac:dyDescent="0.2">
      <c r="A20" s="4"/>
      <c r="B20" s="4"/>
      <c r="C20" s="6"/>
      <c r="D20" s="12">
        <f>SUM(D17:D19)</f>
        <v>1093163853.8900001</v>
      </c>
      <c r="E20" s="12"/>
      <c r="F20" s="13">
        <f>SUM(F17:F19)</f>
        <v>0.93967522204177556</v>
      </c>
    </row>
    <row r="21" spans="1:6" x14ac:dyDescent="0.2">
      <c r="A21" s="4"/>
      <c r="B21" s="39" t="s">
        <v>4</v>
      </c>
      <c r="C21" s="40"/>
      <c r="D21" s="45"/>
      <c r="E21" s="45"/>
      <c r="F21" s="46"/>
    </row>
    <row r="22" spans="1:6" x14ac:dyDescent="0.2">
      <c r="A22" s="4"/>
      <c r="B22" s="4"/>
      <c r="C22" s="27" t="s">
        <v>50</v>
      </c>
      <c r="D22" s="18">
        <v>3300</v>
      </c>
      <c r="E22" s="16"/>
      <c r="F22" s="8">
        <f>SUM(D22/D37)</f>
        <v>2.8366545616224622E-6</v>
      </c>
    </row>
    <row r="23" spans="1:6" x14ac:dyDescent="0.2">
      <c r="A23" s="4"/>
      <c r="B23" s="4"/>
      <c r="C23" s="27" t="s">
        <v>25</v>
      </c>
      <c r="D23" s="18">
        <v>100000</v>
      </c>
      <c r="E23" s="16"/>
      <c r="F23" s="8">
        <f>SUM(D23/D37)</f>
        <v>8.5959229140074612E-5</v>
      </c>
    </row>
    <row r="24" spans="1:6" x14ac:dyDescent="0.2">
      <c r="A24" s="4"/>
      <c r="B24" s="4"/>
      <c r="C24" s="27" t="s">
        <v>2</v>
      </c>
      <c r="D24" s="25">
        <v>27460.02</v>
      </c>
      <c r="E24" s="16"/>
      <c r="F24" s="11">
        <f>SUM(D24/D37)</f>
        <v>2.3604421513710319E-5</v>
      </c>
    </row>
    <row r="25" spans="1:6" x14ac:dyDescent="0.2">
      <c r="A25" s="4"/>
      <c r="B25" s="4"/>
      <c r="C25" s="5"/>
      <c r="D25" s="28">
        <f>SUM(D22:D24)</f>
        <v>130760.02</v>
      </c>
      <c r="E25" s="22"/>
      <c r="F25" s="13">
        <f>SUM(F22:F24)</f>
        <v>1.1240030521540739E-4</v>
      </c>
    </row>
    <row r="26" spans="1:6" ht="6" customHeight="1" x14ac:dyDescent="0.2">
      <c r="A26" s="4"/>
      <c r="B26" s="4"/>
      <c r="C26" s="5"/>
      <c r="D26" s="16"/>
      <c r="E26" s="16"/>
      <c r="F26" s="8"/>
    </row>
    <row r="27" spans="1:6" x14ac:dyDescent="0.2">
      <c r="A27" s="4"/>
      <c r="B27" s="47" t="s">
        <v>10</v>
      </c>
      <c r="C27" s="40"/>
      <c r="D27" s="48">
        <f>+D25+D15+D20</f>
        <v>1163325414.6800001</v>
      </c>
      <c r="E27" s="48"/>
      <c r="F27" s="49">
        <f>SUM(F25+F20+F15)</f>
        <v>0.99998555884950446</v>
      </c>
    </row>
    <row r="28" spans="1:6" x14ac:dyDescent="0.2">
      <c r="A28" s="4"/>
      <c r="B28" s="4"/>
      <c r="C28" s="5"/>
      <c r="D28" s="16"/>
      <c r="E28" s="16"/>
      <c r="F28" s="8"/>
    </row>
    <row r="29" spans="1:6" x14ac:dyDescent="0.2">
      <c r="A29" s="33" t="s">
        <v>11</v>
      </c>
      <c r="B29" s="34"/>
      <c r="C29" s="35"/>
      <c r="D29" s="50"/>
      <c r="E29" s="50"/>
      <c r="F29" s="51"/>
    </row>
    <row r="30" spans="1:6" x14ac:dyDescent="0.2">
      <c r="A30" s="4"/>
      <c r="B30" s="53" t="s">
        <v>12</v>
      </c>
      <c r="C30" s="53"/>
      <c r="D30" s="54"/>
      <c r="E30" s="55"/>
      <c r="F30" s="56"/>
    </row>
    <row r="31" spans="1:6" x14ac:dyDescent="0.2">
      <c r="A31" s="4"/>
      <c r="B31" s="77"/>
      <c r="C31" s="77" t="s">
        <v>5</v>
      </c>
      <c r="D31" s="86">
        <v>10800</v>
      </c>
      <c r="E31" s="78"/>
      <c r="F31" s="8">
        <f>SUM(D31/D37)</f>
        <v>9.2835967471280584E-6</v>
      </c>
    </row>
    <row r="32" spans="1:6" x14ac:dyDescent="0.2">
      <c r="A32" s="4"/>
      <c r="B32" s="77"/>
      <c r="C32" t="s">
        <v>51</v>
      </c>
      <c r="D32" s="80">
        <v>6000</v>
      </c>
      <c r="E32" s="78"/>
      <c r="F32" s="11">
        <f>SUM(D32/D37)</f>
        <v>5.1575537484044768E-6</v>
      </c>
    </row>
    <row r="33" spans="1:6" x14ac:dyDescent="0.2">
      <c r="A33" s="4"/>
      <c r="B33" s="4"/>
      <c r="C33" s="5"/>
      <c r="D33" s="28">
        <f>SUM(D31:D32)</f>
        <v>16800</v>
      </c>
      <c r="E33" s="22"/>
      <c r="F33" s="13">
        <f>SUM(F32:F32)</f>
        <v>5.1575537484044768E-6</v>
      </c>
    </row>
    <row r="34" spans="1:6" ht="8.25" customHeight="1" x14ac:dyDescent="0.2">
      <c r="A34" s="4"/>
      <c r="B34" s="19"/>
      <c r="C34" s="9"/>
      <c r="D34" s="22"/>
      <c r="E34" s="22"/>
      <c r="F34" s="17"/>
    </row>
    <row r="35" spans="1:6" x14ac:dyDescent="0.2">
      <c r="A35" s="4"/>
      <c r="B35" s="57" t="s">
        <v>13</v>
      </c>
      <c r="C35" s="58"/>
      <c r="D35" s="76">
        <f>SUM(D33)</f>
        <v>16800</v>
      </c>
      <c r="E35" s="59"/>
      <c r="F35" s="60">
        <f>SUM(F33)</f>
        <v>5.1575537484044768E-6</v>
      </c>
    </row>
    <row r="36" spans="1:6" x14ac:dyDescent="0.2">
      <c r="A36" s="4"/>
      <c r="B36" s="4"/>
      <c r="C36" s="5"/>
      <c r="D36" s="21"/>
      <c r="E36" s="21"/>
      <c r="F36" s="15"/>
    </row>
    <row r="37" spans="1:6" x14ac:dyDescent="0.2">
      <c r="A37" s="73" t="s">
        <v>27</v>
      </c>
      <c r="B37" s="66"/>
      <c r="C37" s="67"/>
      <c r="D37" s="68">
        <f>D27+D35</f>
        <v>1163342214.6800001</v>
      </c>
      <c r="E37" s="69"/>
      <c r="F37" s="70">
        <f>SUM(F35+F27)</f>
        <v>0.99999071640325288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72" t="s">
        <v>14</v>
      </c>
      <c r="B39" s="34"/>
      <c r="C39" s="35"/>
      <c r="D39" s="50"/>
      <c r="E39" s="50"/>
      <c r="F39" s="52"/>
    </row>
    <row r="40" spans="1:6" x14ac:dyDescent="0.2">
      <c r="A40" s="4"/>
      <c r="B40" s="53" t="s">
        <v>15</v>
      </c>
      <c r="C40" s="58"/>
      <c r="D40" s="55"/>
      <c r="E40" s="55"/>
      <c r="F40" s="56"/>
    </row>
    <row r="41" spans="1:6" x14ac:dyDescent="0.2">
      <c r="A41" s="4"/>
      <c r="B41" s="4"/>
      <c r="C41" s="5" t="s">
        <v>16</v>
      </c>
      <c r="D41" s="21">
        <v>809117641.59000003</v>
      </c>
      <c r="E41" s="21"/>
      <c r="F41" s="8">
        <f>SUM(D41/D67)</f>
        <v>0.6783978293306312</v>
      </c>
    </row>
    <row r="42" spans="1:6" x14ac:dyDescent="0.2">
      <c r="A42" s="4"/>
      <c r="B42" s="4"/>
      <c r="C42" s="6" t="s">
        <v>17</v>
      </c>
      <c r="D42" s="21">
        <v>102982327.59</v>
      </c>
      <c r="E42" s="21"/>
      <c r="F42" s="8">
        <f>SUM(D42/D67)</f>
        <v>8.6344659794073908E-2</v>
      </c>
    </row>
    <row r="43" spans="1:6" x14ac:dyDescent="0.2">
      <c r="A43" s="4"/>
      <c r="B43" s="4"/>
      <c r="C43" s="5" t="s">
        <v>28</v>
      </c>
      <c r="D43" s="20">
        <v>17257628.77</v>
      </c>
      <c r="E43" s="21"/>
      <c r="F43" s="11">
        <f>SUM(D43/D67)</f>
        <v>1.4469512584048131E-2</v>
      </c>
    </row>
    <row r="44" spans="1:6" x14ac:dyDescent="0.2">
      <c r="A44" s="4"/>
      <c r="B44" s="4"/>
      <c r="C44" s="5"/>
      <c r="D44" s="22">
        <f>SUM(D41:D43)</f>
        <v>929357597.95000005</v>
      </c>
      <c r="E44" s="22"/>
      <c r="F44" s="13">
        <f>SUM(F41:F43)</f>
        <v>0.77921200170875327</v>
      </c>
    </row>
    <row r="45" spans="1:6" ht="12.75" customHeight="1" x14ac:dyDescent="0.2">
      <c r="A45" s="4"/>
      <c r="B45" s="53" t="s">
        <v>18</v>
      </c>
      <c r="C45" s="58"/>
      <c r="D45" s="55"/>
      <c r="E45" s="55"/>
      <c r="F45" s="61"/>
    </row>
    <row r="46" spans="1:6" ht="12.75" customHeight="1" x14ac:dyDescent="0.2">
      <c r="A46" s="4"/>
      <c r="B46" s="77"/>
      <c r="C46" s="75" t="s">
        <v>19</v>
      </c>
      <c r="D46" s="80">
        <v>254914583.75</v>
      </c>
      <c r="E46" s="78"/>
      <c r="F46" s="11">
        <f>SUM(D46/D67)</f>
        <v>0.2137309723477159</v>
      </c>
    </row>
    <row r="47" spans="1:6" x14ac:dyDescent="0.2">
      <c r="A47" s="4"/>
      <c r="B47" s="4"/>
      <c r="C47" s="5"/>
      <c r="D47" s="22">
        <f>SUM(D46:D46)</f>
        <v>254914583.75</v>
      </c>
      <c r="E47" s="22"/>
      <c r="F47" s="13">
        <f>SUM(F46:F46)</f>
        <v>0.2137309723477159</v>
      </c>
    </row>
    <row r="48" spans="1:6" x14ac:dyDescent="0.2">
      <c r="A48" s="4"/>
      <c r="B48" s="53" t="s">
        <v>41</v>
      </c>
      <c r="C48" s="58"/>
      <c r="D48" s="82"/>
      <c r="E48" s="82"/>
      <c r="F48" s="61"/>
    </row>
    <row r="49" spans="1:6" x14ac:dyDescent="0.2">
      <c r="A49" s="4"/>
      <c r="B49" s="4"/>
      <c r="C49" s="9" t="s">
        <v>42</v>
      </c>
      <c r="D49" s="83">
        <v>1583.45</v>
      </c>
      <c r="E49" s="9"/>
      <c r="F49" s="11">
        <f>SUM(D49/D67)</f>
        <v>1.3276302327837716E-6</v>
      </c>
    </row>
    <row r="50" spans="1:6" x14ac:dyDescent="0.2">
      <c r="A50" s="4"/>
      <c r="B50" s="4"/>
      <c r="C50" s="5"/>
      <c r="D50" s="22">
        <f>SUM(D49:D49)</f>
        <v>1583.45</v>
      </c>
      <c r="E50" s="22"/>
      <c r="F50" s="13">
        <f>SUM(F49:F49)</f>
        <v>1.3276302327837716E-6</v>
      </c>
    </row>
    <row r="51" spans="1:6" ht="9.75" customHeight="1" x14ac:dyDescent="0.2">
      <c r="A51" s="4"/>
      <c r="B51" s="4"/>
      <c r="C51" s="5"/>
      <c r="D51" s="22"/>
      <c r="E51" s="22"/>
      <c r="F51" s="31"/>
    </row>
    <row r="52" spans="1:6" x14ac:dyDescent="0.2">
      <c r="A52" s="23"/>
      <c r="B52" s="62" t="s">
        <v>20</v>
      </c>
      <c r="C52" s="58"/>
      <c r="D52" s="59">
        <f>SUM(D44+D47+D50)</f>
        <v>1184273765.1500001</v>
      </c>
      <c r="E52" s="59"/>
      <c r="F52" s="60">
        <f>SUM(F50+F47+F44)</f>
        <v>0.99294430168670189</v>
      </c>
    </row>
    <row r="53" spans="1:6" x14ac:dyDescent="0.2">
      <c r="A53" s="23"/>
      <c r="B53" s="23"/>
      <c r="C53" s="5"/>
      <c r="D53" s="24"/>
      <c r="E53" s="24"/>
      <c r="F53" s="31"/>
    </row>
    <row r="54" spans="1:6" x14ac:dyDescent="0.2">
      <c r="A54" s="33" t="s">
        <v>21</v>
      </c>
      <c r="B54" s="34"/>
      <c r="C54" s="35"/>
      <c r="D54" s="50"/>
      <c r="E54" s="50"/>
      <c r="F54" s="71"/>
    </row>
    <row r="55" spans="1:6" x14ac:dyDescent="0.2">
      <c r="A55" s="4"/>
      <c r="B55" s="53" t="s">
        <v>22</v>
      </c>
      <c r="C55" s="58"/>
      <c r="D55" s="55"/>
      <c r="E55" s="55"/>
      <c r="F55" s="63"/>
    </row>
    <row r="56" spans="1:6" x14ac:dyDescent="0.2">
      <c r="A56" s="4"/>
      <c r="B56" s="77"/>
      <c r="C56" s="75" t="s">
        <v>30</v>
      </c>
      <c r="D56" s="79">
        <v>5047945.07</v>
      </c>
      <c r="E56" s="78"/>
      <c r="F56" s="11">
        <f>SUM(D56/D67)</f>
        <v>4.23240676267883E-3</v>
      </c>
    </row>
    <row r="57" spans="1:6" x14ac:dyDescent="0.2">
      <c r="A57" s="4"/>
      <c r="B57" s="4"/>
      <c r="C57" s="5"/>
      <c r="D57" s="29">
        <f>SUM(D56:D56)</f>
        <v>5047945.07</v>
      </c>
      <c r="E57" s="22"/>
      <c r="F57" s="13">
        <f>SUM(F56:F56)</f>
        <v>4.23240676267883E-3</v>
      </c>
    </row>
    <row r="58" spans="1:6" x14ac:dyDescent="0.2">
      <c r="A58" s="4"/>
      <c r="B58" s="53" t="s">
        <v>43</v>
      </c>
      <c r="C58" s="58"/>
      <c r="D58" s="82"/>
      <c r="E58" s="82"/>
      <c r="F58" s="61"/>
    </row>
    <row r="59" spans="1:6" x14ac:dyDescent="0.2">
      <c r="A59" s="4"/>
      <c r="B59" s="4"/>
      <c r="C59" s="26" t="s">
        <v>44</v>
      </c>
      <c r="D59" s="83">
        <v>3364308.83</v>
      </c>
      <c r="E59" s="84"/>
      <c r="F59" s="11">
        <f>SUM(D59/D67)</f>
        <v>2.8207762260440169E-3</v>
      </c>
    </row>
    <row r="60" spans="1:6" x14ac:dyDescent="0.2">
      <c r="A60" s="4"/>
      <c r="B60" s="4"/>
      <c r="C60" s="5"/>
      <c r="D60" s="28">
        <f>SUM(D59)</f>
        <v>3364308.83</v>
      </c>
      <c r="E60" s="22"/>
      <c r="F60" s="13">
        <f>SUM(F59)</f>
        <v>2.8207762260440169E-3</v>
      </c>
    </row>
    <row r="61" spans="1:6" x14ac:dyDescent="0.2">
      <c r="A61" s="5"/>
      <c r="B61" s="53" t="s">
        <v>26</v>
      </c>
      <c r="C61" s="58"/>
      <c r="D61" s="55"/>
      <c r="E61" s="55"/>
      <c r="F61" s="61"/>
    </row>
    <row r="62" spans="1:6" x14ac:dyDescent="0.2">
      <c r="A62" s="5"/>
      <c r="B62" s="4"/>
      <c r="C62" s="26" t="s">
        <v>29</v>
      </c>
      <c r="D62" s="20">
        <v>3000</v>
      </c>
      <c r="E62" s="21"/>
      <c r="F62" s="11">
        <f>SUM(D62/D67)</f>
        <v>2.5153245750426695E-6</v>
      </c>
    </row>
    <row r="63" spans="1:6" x14ac:dyDescent="0.2">
      <c r="A63" s="5"/>
      <c r="B63" s="4"/>
      <c r="C63" s="5"/>
      <c r="D63" s="22">
        <f>SUM(D62)</f>
        <v>3000</v>
      </c>
      <c r="E63" s="22"/>
      <c r="F63" s="13">
        <f>SUM(F62)</f>
        <v>2.5153245750426695E-6</v>
      </c>
    </row>
    <row r="64" spans="1:6" ht="6" customHeight="1" x14ac:dyDescent="0.2">
      <c r="A64" s="4"/>
      <c r="B64" s="4"/>
      <c r="C64" s="5"/>
      <c r="D64" s="16"/>
      <c r="E64" s="16"/>
      <c r="F64" s="30"/>
    </row>
    <row r="65" spans="1:6" x14ac:dyDescent="0.2">
      <c r="A65" s="4"/>
      <c r="B65" s="62" t="s">
        <v>23</v>
      </c>
      <c r="C65" s="64"/>
      <c r="D65" s="59">
        <f>SUM(D63+D57+D60)</f>
        <v>8415253.9000000004</v>
      </c>
      <c r="E65" s="59"/>
      <c r="F65" s="60">
        <f>SUM(F63+F60+F57)</f>
        <v>7.0556983132978902E-3</v>
      </c>
    </row>
    <row r="66" spans="1:6" x14ac:dyDescent="0.2">
      <c r="A66" s="4"/>
      <c r="B66" s="4"/>
      <c r="C66" s="5"/>
      <c r="D66" s="16"/>
      <c r="E66" s="16"/>
      <c r="F66" s="8"/>
    </row>
    <row r="67" spans="1:6" x14ac:dyDescent="0.2">
      <c r="A67" s="65" t="s">
        <v>24</v>
      </c>
      <c r="B67" s="66"/>
      <c r="C67" s="67"/>
      <c r="D67" s="68">
        <f>+D65+D52</f>
        <v>1192689019.0500002</v>
      </c>
      <c r="E67" s="69"/>
      <c r="F67" s="70">
        <f>SUM(F65+F52)</f>
        <v>0.99999999999999978</v>
      </c>
    </row>
    <row r="72" spans="1:6" x14ac:dyDescent="0.2">
      <c r="A72" t="s">
        <v>35</v>
      </c>
      <c r="D72" t="s">
        <v>36</v>
      </c>
    </row>
    <row r="73" spans="1:6" x14ac:dyDescent="0.2">
      <c r="C73" t="s">
        <v>37</v>
      </c>
      <c r="D73" t="s">
        <v>38</v>
      </c>
    </row>
    <row r="74" spans="1:6" x14ac:dyDescent="0.2">
      <c r="C74" t="s">
        <v>39</v>
      </c>
      <c r="D74" t="s">
        <v>40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Marzo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2024-04-09T13:11:19Z</cp:lastPrinted>
  <dcterms:created xsi:type="dcterms:W3CDTF">2001-01-25T14:49:03Z</dcterms:created>
  <dcterms:modified xsi:type="dcterms:W3CDTF">2024-04-09T13:11:56Z</dcterms:modified>
</cp:coreProperties>
</file>