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99cm08\Desktop\"/>
    </mc:Choice>
  </mc:AlternateContent>
  <bookViews>
    <workbookView xWindow="0" yWindow="0" windowWidth="20490" windowHeight="9045"/>
  </bookViews>
  <sheets>
    <sheet name="Ingresos -Egresos Junio 2023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5" l="1"/>
  <c r="D34" i="5" l="1"/>
  <c r="D27" i="5"/>
  <c r="D53" i="5" l="1"/>
  <c r="D65" i="5" l="1"/>
  <c r="D61" i="5" l="1"/>
  <c r="D36" i="5" l="1"/>
  <c r="D15" i="5" l="1"/>
  <c r="D45" i="5" l="1"/>
  <c r="D55" i="5" s="1"/>
  <c r="D68" i="5" l="1"/>
  <c r="D70" i="5" s="1"/>
  <c r="D21" i="5" l="1"/>
  <c r="D72" i="5" l="1"/>
  <c r="F47" i="5" s="1"/>
  <c r="D29" i="5"/>
  <c r="F53" i="5" l="1"/>
  <c r="F52" i="5"/>
  <c r="F65" i="5"/>
  <c r="F64" i="5"/>
  <c r="F59" i="5"/>
  <c r="F45" i="5"/>
  <c r="F48" i="5"/>
  <c r="F49" i="5" s="1"/>
  <c r="F43" i="5"/>
  <c r="F44" i="5"/>
  <c r="F60" i="5"/>
  <c r="D38" i="5"/>
  <c r="F18" i="5" l="1"/>
  <c r="F19" i="5"/>
  <c r="F24" i="5"/>
  <c r="F33" i="5"/>
  <c r="F34" i="5" s="1"/>
  <c r="F61" i="5"/>
  <c r="F25" i="5"/>
  <c r="F26" i="5"/>
  <c r="F20" i="5"/>
  <c r="F17" i="5"/>
  <c r="F36" i="5"/>
  <c r="F29" i="5"/>
  <c r="F12" i="5"/>
  <c r="F55" i="5"/>
  <c r="F68" i="5"/>
  <c r="F67" i="5"/>
  <c r="F42" i="5"/>
  <c r="F72" i="5"/>
  <c r="F70" i="5"/>
  <c r="F38" i="5"/>
  <c r="F13" i="5"/>
  <c r="F11" i="5"/>
  <c r="F23" i="5"/>
  <c r="F14" i="5"/>
  <c r="F27" i="5" l="1"/>
  <c r="F21" i="5"/>
  <c r="F15" i="5"/>
</calcChain>
</file>

<file path=xl/sharedStrings.xml><?xml version="1.0" encoding="utf-8"?>
<sst xmlns="http://schemas.openxmlformats.org/spreadsheetml/2006/main" count="56" uniqueCount="55">
  <si>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</si>
  <si>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</si>
  <si>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</si>
  <si>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</si>
  <si>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</si>
  <si>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</si>
  <si>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</si>
  <si>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</si>
  <si>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</si>
  <si>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</si>
  <si>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</si>
  <si>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</si>
  <si>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</si>
  <si>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</si>
  <si>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</si>
  <si>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</si>
  <si>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</si>
  <si>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</si>
  <si>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</si>
  <si>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</si>
  <si>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</si>
  <si>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</si>
  <si>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</si>
  <si>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</si>
  <si>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</si>
  <si>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Donaciones de Empresas</t>
  </si>
  <si>
    <t>Inversiones Financieras</t>
  </si>
  <si>
    <t>Total Ingresos Corrientes y de Capital</t>
  </si>
  <si>
    <t>Materiales y Suministros</t>
  </si>
  <si>
    <t>Préstamos Concedidos</t>
  </si>
  <si>
    <t>Subvención Ordinaria</t>
  </si>
  <si>
    <t>Subvención Extraordinaria</t>
  </si>
  <si>
    <t xml:space="preserve">Maquinarias y Equipos Nuevos y del Exterior </t>
  </si>
  <si>
    <t>Donaciones de Instituciones</t>
  </si>
  <si>
    <t xml:space="preserve">  Universidad Autónoma de Santo Domingo</t>
  </si>
  <si>
    <t xml:space="preserve">      Departamento Ejecución de Presupuesto</t>
  </si>
  <si>
    <t>"Año de la Internacionalización y Resilencia Universitaria"</t>
  </si>
  <si>
    <t>Valor RD$</t>
  </si>
  <si>
    <t>Ingresos, Gastos y Aplicaciones Financieras</t>
  </si>
  <si>
    <t>Amortización de la Deuda</t>
  </si>
  <si>
    <t>Interna</t>
  </si>
  <si>
    <t>Construcciones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</si>
  <si>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</si>
  <si>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</si>
  <si>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</si>
  <si>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</si>
  <si>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</si>
  <si>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</si>
  <si>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Intereses Deudas y Pago Diferido</t>
  </si>
  <si>
    <t>Intereses Deuda Interna</t>
  </si>
  <si>
    <t>Donaciones de Personas</t>
  </si>
  <si>
    <t>Al Sector Externo</t>
  </si>
  <si>
    <t>Correspondiente Junio/2023</t>
  </si>
  <si>
    <r>
      <t xml:space="preserve">Fondocyt </t>
    </r>
    <r>
      <rPr>
        <sz val="8"/>
        <rFont val="Arial"/>
        <family val="2"/>
      </rPr>
      <t>(Facultades de Ciencias)</t>
    </r>
  </si>
  <si>
    <t>Estudio y 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</si>
</sst>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2" applyBorder="1" applyAlignment="1">
      <alignment horizontal="left"/>
    </xf>
    <xf numFmtId="0" fontId="2" fillId="0" borderId="0" xfId="2" applyFont="1" applyBorder="1"/>
    <xf numFmtId="10" fontId="1" fillId="0" borderId="0" xfId="3" applyNumberFormat="1"/>
    <xf numFmtId="164" fontId="2" fillId="0" borderId="0" xfId="1" applyNumberFormat="1" applyFont="1" applyBorder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1" fillId="0" borderId="0" xfId="2" quotePrefix="1" applyFont="1" applyBorder="1" applyAlignment="1">
      <alignment horizontal="left"/>
    </xf>
    <xf numFmtId="10" fontId="1" fillId="0" borderId="0" xfId="3" applyNumberFormat="1" applyBorder="1" applyAlignment="1">
      <alignment horizontal="center"/>
    </xf>
    <xf numFmtId="0" fontId="0" fillId="0" borderId="0" xfId="2" applyFont="1" applyBorder="1"/>
    <xf numFmtId="164" fontId="3" fillId="0" borderId="0" xfId="1" applyNumberFormat="1" applyFont="1" applyBorder="1"/>
    <xf numFmtId="38" fontId="3" fillId="0" borderId="5" xfId="2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4" xfId="2" applyNumberFormat="1" applyFont="1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1" fillId="0" borderId="0" xfId="2" applyFill="1" applyBorder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314325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topLeftCell="A13" zoomScaleNormal="100" workbookViewId="0">
      <selection activeCell="H15" sqref="H15"/>
    </sheetView>
  </sheetViews>
  <sheetFormatPr baseColWidth="10" defaultRowHeight="12.75" x14ac:dyDescent="0.2"/>
  <cols>
    <col min="1" max="1" width="4.140625" customWidth="1"/>
    <col min="2" max="2" width="4.42578125" customWidth="1"/>
    <col min="3" max="3" width="49.7109375" customWidth="1"/>
    <col min="4" max="4" width="15.28515625" customWidth="1"/>
    <col min="5" max="5" width="4.140625" style="1" customWidth="1"/>
    <col min="6" max="6" width="15.85546875" customWidth="1"/>
  </cols>
  <sheetData>
    <row r="1" spans="1:6" ht="27" x14ac:dyDescent="0.35">
      <c r="A1" s="85" t="s">
        <v>34</v>
      </c>
      <c r="B1" s="85"/>
      <c r="C1" s="85"/>
      <c r="D1" s="85"/>
      <c r="E1" s="85"/>
      <c r="F1" s="85"/>
    </row>
    <row r="2" spans="1:6" ht="25.5" x14ac:dyDescent="0.35">
      <c r="A2" s="88" t="s">
        <v>35</v>
      </c>
      <c r="B2" s="88"/>
      <c r="C2" s="88"/>
      <c r="D2" s="88"/>
      <c r="E2" s="88"/>
      <c r="F2" s="88"/>
    </row>
    <row r="3" spans="1:6" x14ac:dyDescent="0.2">
      <c r="A3" s="89" t="s">
        <v>36</v>
      </c>
      <c r="B3" s="89"/>
      <c r="C3" s="89"/>
      <c r="D3" s="89"/>
      <c r="E3" s="89"/>
      <c r="F3" s="89"/>
    </row>
    <row r="4" spans="1:6" ht="15" x14ac:dyDescent="0.25">
      <c r="A4" s="86"/>
      <c r="B4" s="86"/>
      <c r="C4" s="86"/>
      <c r="D4" s="86"/>
      <c r="E4" s="86"/>
      <c r="F4" s="86"/>
    </row>
    <row r="5" spans="1:6" ht="15.75" x14ac:dyDescent="0.25">
      <c r="A5" s="90" t="s">
        <v>38</v>
      </c>
      <c r="B5" s="90"/>
      <c r="C5" s="90"/>
      <c r="D5" s="90"/>
      <c r="E5" s="90"/>
      <c r="F5" s="90"/>
    </row>
    <row r="6" spans="1:6" ht="15" x14ac:dyDescent="0.25">
      <c r="A6" s="77"/>
      <c r="B6" s="77"/>
      <c r="C6" s="77"/>
      <c r="D6" s="77"/>
      <c r="E6" s="77"/>
      <c r="F6" s="77"/>
    </row>
    <row r="7" spans="1:6" ht="15.75" x14ac:dyDescent="0.25">
      <c r="A7" s="87" t="s">
        <v>52</v>
      </c>
      <c r="B7" s="87"/>
      <c r="C7" s="87"/>
      <c r="D7" s="87"/>
      <c r="E7" s="87"/>
      <c r="F7" s="87"/>
    </row>
    <row r="8" spans="1:6" x14ac:dyDescent="0.2">
      <c r="A8" s="2"/>
      <c r="B8" s="3"/>
      <c r="C8" s="3"/>
      <c r="D8" s="3"/>
      <c r="E8" s="35"/>
      <c r="F8" s="4"/>
    </row>
    <row r="9" spans="1:6" x14ac:dyDescent="0.2">
      <c r="A9" s="36" t="s">
        <v>7</v>
      </c>
      <c r="B9" s="37"/>
      <c r="C9" s="38"/>
      <c r="D9" s="39" t="s">
        <v>37</v>
      </c>
      <c r="E9" s="40"/>
      <c r="F9" s="41" t="s">
        <v>6</v>
      </c>
    </row>
    <row r="10" spans="1:6" x14ac:dyDescent="0.2">
      <c r="A10" s="4"/>
      <c r="B10" s="42" t="s">
        <v>0</v>
      </c>
      <c r="C10" s="43"/>
      <c r="D10" s="44"/>
      <c r="E10" s="44"/>
      <c r="F10" s="42"/>
    </row>
    <row r="11" spans="1:6" x14ac:dyDescent="0.2">
      <c r="A11" s="4"/>
      <c r="B11" s="4"/>
      <c r="C11" s="6" t="s">
        <v>8</v>
      </c>
      <c r="D11" s="7">
        <v>2866274.4</v>
      </c>
      <c r="E11" s="7"/>
      <c r="F11" s="8">
        <f>SUM(D11/D38)</f>
        <v>3.0460576482722315E-3</v>
      </c>
    </row>
    <row r="12" spans="1:6" x14ac:dyDescent="0.2">
      <c r="A12" s="4"/>
      <c r="B12" s="4"/>
      <c r="C12" s="6" t="s">
        <v>1</v>
      </c>
      <c r="D12" s="7">
        <v>490866.8</v>
      </c>
      <c r="E12" s="7"/>
      <c r="F12" s="8">
        <f>SUM(D12/D38)</f>
        <v>5.2165576695061564E-4</v>
      </c>
    </row>
    <row r="13" spans="1:6" x14ac:dyDescent="0.2">
      <c r="A13" s="4"/>
      <c r="B13" s="4"/>
      <c r="C13" s="9" t="s">
        <v>9</v>
      </c>
      <c r="D13" s="7">
        <v>44747599.420000002</v>
      </c>
      <c r="E13" s="7"/>
      <c r="F13" s="8">
        <f>SUM(D13/D38)</f>
        <v>4.7554333058660775E-2</v>
      </c>
    </row>
    <row r="14" spans="1:6" x14ac:dyDescent="0.2">
      <c r="A14" s="4"/>
      <c r="B14" s="4"/>
      <c r="C14" s="5" t="s">
        <v>2</v>
      </c>
      <c r="D14" s="10">
        <v>3235192.27</v>
      </c>
      <c r="E14" s="7"/>
      <c r="F14" s="11">
        <f>SUM(D14/D38)</f>
        <v>3.4381154008369546E-3</v>
      </c>
    </row>
    <row r="15" spans="1:6" x14ac:dyDescent="0.2">
      <c r="A15" s="4"/>
      <c r="B15" s="4"/>
      <c r="C15" s="5"/>
      <c r="D15" s="12">
        <f>SUM(D11:D14)</f>
        <v>51339932.890000008</v>
      </c>
      <c r="E15" s="12"/>
      <c r="F15" s="13">
        <f>SUM(F11:F14)</f>
        <v>5.4560161874720577E-2</v>
      </c>
    </row>
    <row r="16" spans="1:6" x14ac:dyDescent="0.2">
      <c r="A16" s="4"/>
      <c r="B16" s="45" t="s">
        <v>3</v>
      </c>
      <c r="C16" s="43"/>
      <c r="D16" s="46"/>
      <c r="E16" s="46"/>
      <c r="F16" s="47"/>
    </row>
    <row r="17" spans="1:6" x14ac:dyDescent="0.2">
      <c r="A17" s="4"/>
      <c r="B17" s="14"/>
      <c r="C17" s="5" t="s">
        <v>30</v>
      </c>
      <c r="D17" s="7">
        <v>709112329</v>
      </c>
      <c r="E17" s="7"/>
      <c r="F17" s="8">
        <f>SUM(D17/D38)</f>
        <v>0.75359045638986444</v>
      </c>
    </row>
    <row r="18" spans="1:6" x14ac:dyDescent="0.2">
      <c r="A18" s="4"/>
      <c r="B18" s="14"/>
      <c r="C18" s="5" t="s">
        <v>31</v>
      </c>
      <c r="D18" s="7">
        <v>179657338.18000001</v>
      </c>
      <c r="E18" s="7"/>
      <c r="F18" s="8">
        <f>SUM(D18/D38)</f>
        <v>0.19092610569016694</v>
      </c>
    </row>
    <row r="19" spans="1:6" x14ac:dyDescent="0.2">
      <c r="A19" s="4"/>
      <c r="B19" s="14"/>
      <c r="C19" s="16" t="s">
        <v>53</v>
      </c>
      <c r="D19" s="7">
        <v>595200</v>
      </c>
      <c r="E19" s="7"/>
      <c r="F19" s="8">
        <f>SUM(D19/D38)</f>
        <v>6.3253312810930876E-4</v>
      </c>
    </row>
    <row r="20" spans="1:6" x14ac:dyDescent="0.2">
      <c r="A20" s="4"/>
      <c r="B20" s="4"/>
      <c r="C20" s="84" t="s">
        <v>54</v>
      </c>
      <c r="D20" s="10">
        <v>200000</v>
      </c>
      <c r="E20" s="7"/>
      <c r="F20" s="11">
        <f>SUM(D20/D38)</f>
        <v>2.1254473390769786E-4</v>
      </c>
    </row>
    <row r="21" spans="1:6" x14ac:dyDescent="0.2">
      <c r="A21" s="4"/>
      <c r="B21" s="4"/>
      <c r="C21" s="6"/>
      <c r="D21" s="12">
        <f>SUM(D17:D20)</f>
        <v>889564867.18000007</v>
      </c>
      <c r="E21" s="12"/>
      <c r="F21" s="13">
        <f>SUM(F17:F20)</f>
        <v>0.94536163994204836</v>
      </c>
    </row>
    <row r="22" spans="1:6" x14ac:dyDescent="0.2">
      <c r="A22" s="4"/>
      <c r="B22" s="42" t="s">
        <v>4</v>
      </c>
      <c r="C22" s="43"/>
      <c r="D22" s="48"/>
      <c r="E22" s="48"/>
      <c r="F22" s="49"/>
    </row>
    <row r="23" spans="1:6" hidden="1" x14ac:dyDescent="0.2">
      <c r="A23" s="4"/>
      <c r="B23" s="4"/>
      <c r="C23" s="30" t="s">
        <v>25</v>
      </c>
      <c r="D23" s="19"/>
      <c r="E23" s="17"/>
      <c r="F23" s="29">
        <f>SUM(D23/D38)</f>
        <v>0</v>
      </c>
    </row>
    <row r="24" spans="1:6" x14ac:dyDescent="0.2">
      <c r="A24" s="4"/>
      <c r="B24" s="4"/>
      <c r="C24" s="30" t="s">
        <v>50</v>
      </c>
      <c r="D24" s="19">
        <v>0</v>
      </c>
      <c r="E24" s="17"/>
      <c r="F24" s="8">
        <f>SUM(D24/D38)</f>
        <v>0</v>
      </c>
    </row>
    <row r="25" spans="1:6" x14ac:dyDescent="0.2">
      <c r="A25" s="4"/>
      <c r="B25" s="4"/>
      <c r="C25" s="30" t="s">
        <v>33</v>
      </c>
      <c r="D25" s="19">
        <v>0</v>
      </c>
      <c r="E25" s="17"/>
      <c r="F25" s="8">
        <f>SUM(D25/D38)</f>
        <v>0</v>
      </c>
    </row>
    <row r="26" spans="1:6" x14ac:dyDescent="0.2">
      <c r="A26" s="4"/>
      <c r="B26" s="4"/>
      <c r="C26" s="30" t="s">
        <v>2</v>
      </c>
      <c r="D26" s="27">
        <v>18708.47</v>
      </c>
      <c r="E26" s="17"/>
      <c r="F26" s="11">
        <f>SUM(D26/D38)</f>
        <v>1.9881933889850741E-5</v>
      </c>
    </row>
    <row r="27" spans="1:6" x14ac:dyDescent="0.2">
      <c r="A27" s="4"/>
      <c r="B27" s="4"/>
      <c r="C27" s="5"/>
      <c r="D27" s="31">
        <f>SUM(D24:D26)</f>
        <v>18708.47</v>
      </c>
      <c r="E27" s="23"/>
      <c r="F27" s="13">
        <f>SUM(F24:F26)</f>
        <v>1.9881933889850741E-5</v>
      </c>
    </row>
    <row r="28" spans="1:6" ht="6" customHeight="1" x14ac:dyDescent="0.2">
      <c r="A28" s="4"/>
      <c r="B28" s="4"/>
      <c r="C28" s="5"/>
      <c r="D28" s="17"/>
      <c r="E28" s="17"/>
      <c r="F28" s="8"/>
    </row>
    <row r="29" spans="1:6" x14ac:dyDescent="0.2">
      <c r="A29" s="4"/>
      <c r="B29" s="50" t="s">
        <v>10</v>
      </c>
      <c r="C29" s="43"/>
      <c r="D29" s="51">
        <f>+D27+D15+D21</f>
        <v>940923508.54000008</v>
      </c>
      <c r="E29" s="51"/>
      <c r="F29" s="52">
        <f>SUM(D29/D38)</f>
        <v>0.99994168375065884</v>
      </c>
    </row>
    <row r="30" spans="1:6" x14ac:dyDescent="0.2">
      <c r="A30" s="4"/>
      <c r="B30" s="4"/>
      <c r="C30" s="5"/>
      <c r="D30" s="17"/>
      <c r="E30" s="17"/>
      <c r="F30" s="8"/>
    </row>
    <row r="31" spans="1:6" x14ac:dyDescent="0.2">
      <c r="A31" s="36" t="s">
        <v>11</v>
      </c>
      <c r="B31" s="37"/>
      <c r="C31" s="38"/>
      <c r="D31" s="53"/>
      <c r="E31" s="53"/>
      <c r="F31" s="54"/>
    </row>
    <row r="32" spans="1:6" x14ac:dyDescent="0.2">
      <c r="A32" s="4"/>
      <c r="B32" s="56" t="s">
        <v>12</v>
      </c>
      <c r="C32" s="56"/>
      <c r="D32" s="57"/>
      <c r="E32" s="58"/>
      <c r="F32" s="59"/>
    </row>
    <row r="33" spans="1:6" x14ac:dyDescent="0.2">
      <c r="A33" s="4"/>
      <c r="B33" s="80"/>
      <c r="C33" s="80" t="s">
        <v>5</v>
      </c>
      <c r="D33" s="83">
        <v>54874.33</v>
      </c>
      <c r="E33" s="81"/>
      <c r="F33" s="11">
        <f>SUM(D33/D38)</f>
        <v>5.8316249341066005E-5</v>
      </c>
    </row>
    <row r="34" spans="1:6" x14ac:dyDescent="0.2">
      <c r="A34" s="4"/>
      <c r="B34" s="4"/>
      <c r="C34" s="5"/>
      <c r="D34" s="31">
        <f>SUM(D33:D33)</f>
        <v>54874.33</v>
      </c>
      <c r="E34" s="23"/>
      <c r="F34" s="13">
        <f>SUM(F33)</f>
        <v>5.8316249341066005E-5</v>
      </c>
    </row>
    <row r="35" spans="1:6" ht="12.75" customHeight="1" x14ac:dyDescent="0.2">
      <c r="A35" s="4"/>
      <c r="B35" s="20"/>
      <c r="C35" s="9"/>
      <c r="D35" s="23"/>
      <c r="E35" s="23"/>
      <c r="F35" s="18"/>
    </row>
    <row r="36" spans="1:6" x14ac:dyDescent="0.2">
      <c r="A36" s="4"/>
      <c r="B36" s="60" t="s">
        <v>13</v>
      </c>
      <c r="C36" s="61"/>
      <c r="D36" s="79">
        <f>SUM(D34)</f>
        <v>54874.33</v>
      </c>
      <c r="E36" s="62"/>
      <c r="F36" s="63">
        <f>SUM(D36/D38)</f>
        <v>5.8316249341066005E-5</v>
      </c>
    </row>
    <row r="37" spans="1:6" x14ac:dyDescent="0.2">
      <c r="A37" s="4"/>
      <c r="B37" s="4"/>
      <c r="C37" s="5"/>
      <c r="D37" s="22"/>
      <c r="E37" s="22"/>
      <c r="F37" s="15"/>
    </row>
    <row r="38" spans="1:6" x14ac:dyDescent="0.2">
      <c r="A38" s="76" t="s">
        <v>27</v>
      </c>
      <c r="B38" s="69"/>
      <c r="C38" s="70"/>
      <c r="D38" s="71">
        <f>D29+D36</f>
        <v>940978382.87000012</v>
      </c>
      <c r="E38" s="72"/>
      <c r="F38" s="73">
        <f>SUM(D38/D38)</f>
        <v>1</v>
      </c>
    </row>
    <row r="39" spans="1:6" x14ac:dyDescent="0.2">
      <c r="A39" s="4"/>
      <c r="B39" s="4"/>
      <c r="C39" s="5"/>
      <c r="D39" s="17"/>
      <c r="E39" s="17"/>
      <c r="F39" s="15"/>
    </row>
    <row r="40" spans="1:6" x14ac:dyDescent="0.2">
      <c r="A40" s="75" t="s">
        <v>14</v>
      </c>
      <c r="B40" s="37"/>
      <c r="C40" s="38"/>
      <c r="D40" s="53"/>
      <c r="E40" s="53"/>
      <c r="F40" s="55"/>
    </row>
    <row r="41" spans="1:6" x14ac:dyDescent="0.2">
      <c r="A41" s="4"/>
      <c r="B41" s="56" t="s">
        <v>15</v>
      </c>
      <c r="C41" s="61"/>
      <c r="D41" s="58"/>
      <c r="E41" s="58"/>
      <c r="F41" s="59"/>
    </row>
    <row r="42" spans="1:6" x14ac:dyDescent="0.2">
      <c r="A42" s="4"/>
      <c r="B42" s="4"/>
      <c r="C42" s="5" t="s">
        <v>16</v>
      </c>
      <c r="D42" s="22">
        <v>857337075.15999997</v>
      </c>
      <c r="E42" s="22"/>
      <c r="F42" s="8">
        <f>SUM(D42/D72)</f>
        <v>0.7402294811768575</v>
      </c>
    </row>
    <row r="43" spans="1:6" x14ac:dyDescent="0.2">
      <c r="A43" s="4"/>
      <c r="B43" s="4"/>
      <c r="C43" s="6" t="s">
        <v>17</v>
      </c>
      <c r="D43" s="22">
        <v>33932855.350000001</v>
      </c>
      <c r="E43" s="22"/>
      <c r="F43" s="8">
        <f>SUM(D43/D72)</f>
        <v>2.9297811372373236E-2</v>
      </c>
    </row>
    <row r="44" spans="1:6" x14ac:dyDescent="0.2">
      <c r="A44" s="4"/>
      <c r="B44" s="4"/>
      <c r="C44" s="5" t="s">
        <v>28</v>
      </c>
      <c r="D44" s="21">
        <v>17707384.32</v>
      </c>
      <c r="E44" s="22"/>
      <c r="F44" s="11">
        <f>SUM(D44/D72)</f>
        <v>1.5288651672676862E-2</v>
      </c>
    </row>
    <row r="45" spans="1:6" x14ac:dyDescent="0.2">
      <c r="A45" s="4"/>
      <c r="B45" s="4"/>
      <c r="C45" s="5"/>
      <c r="D45" s="23">
        <f>SUM(D42:D44)</f>
        <v>908977314.83000004</v>
      </c>
      <c r="E45" s="23"/>
      <c r="F45" s="13">
        <f>SUM(D45/D72)</f>
        <v>0.7848159442219077</v>
      </c>
    </row>
    <row r="46" spans="1:6" ht="12.75" customHeight="1" x14ac:dyDescent="0.2">
      <c r="A46" s="4"/>
      <c r="B46" s="56" t="s">
        <v>18</v>
      </c>
      <c r="C46" s="61"/>
      <c r="D46" s="58"/>
      <c r="E46" s="58"/>
      <c r="F46" s="64"/>
    </row>
    <row r="47" spans="1:6" ht="12.75" customHeight="1" x14ac:dyDescent="0.2">
      <c r="A47" s="4"/>
      <c r="B47" s="80"/>
      <c r="C47" s="9" t="s">
        <v>19</v>
      </c>
      <c r="D47" s="82">
        <v>238652427.69999999</v>
      </c>
      <c r="E47" s="81"/>
      <c r="F47" s="8">
        <f>SUM(D47/D72)</f>
        <v>0.20605380060695486</v>
      </c>
    </row>
    <row r="48" spans="1:6" ht="12.75" customHeight="1" x14ac:dyDescent="0.2">
      <c r="A48" s="4"/>
      <c r="B48" s="4"/>
      <c r="C48" s="9" t="s">
        <v>51</v>
      </c>
      <c r="D48" s="27">
        <v>41925</v>
      </c>
      <c r="E48" s="22"/>
      <c r="F48" s="11">
        <f>SUM(D48/D72)</f>
        <v>3.6198272415255143E-5</v>
      </c>
    </row>
    <row r="49" spans="1:6" x14ac:dyDescent="0.2">
      <c r="A49" s="4"/>
      <c r="B49" s="4"/>
      <c r="C49" s="5"/>
      <c r="D49" s="23">
        <f>SUM(D47:D48)</f>
        <v>238694352.69999999</v>
      </c>
      <c r="E49" s="23"/>
      <c r="F49" s="13">
        <f>SUM(F47:F48)</f>
        <v>0.2060899988793701</v>
      </c>
    </row>
    <row r="50" spans="1:6" x14ac:dyDescent="0.2">
      <c r="A50" s="4"/>
      <c r="B50" s="4"/>
      <c r="C50" s="5"/>
      <c r="D50" s="23"/>
      <c r="E50" s="23"/>
      <c r="F50" s="13"/>
    </row>
    <row r="51" spans="1:6" x14ac:dyDescent="0.2">
      <c r="A51" s="4"/>
      <c r="B51" s="56" t="s">
        <v>48</v>
      </c>
      <c r="C51" s="61"/>
      <c r="D51" s="58"/>
      <c r="E51" s="58"/>
      <c r="F51" s="64"/>
    </row>
    <row r="52" spans="1:6" x14ac:dyDescent="0.2">
      <c r="A52" s="4"/>
      <c r="B52" s="4"/>
      <c r="C52" s="9" t="s">
        <v>49</v>
      </c>
      <c r="D52" s="27">
        <v>152233.48000000001</v>
      </c>
      <c r="E52" s="17"/>
      <c r="F52" s="11">
        <f>SUM(D52/D72)</f>
        <v>1.3143921239743104E-4</v>
      </c>
    </row>
    <row r="53" spans="1:6" x14ac:dyDescent="0.2">
      <c r="A53" s="4"/>
      <c r="B53" s="4"/>
      <c r="C53" s="5"/>
      <c r="D53" s="23">
        <f>SUM(D52:D52)</f>
        <v>152233.48000000001</v>
      </c>
      <c r="E53" s="23"/>
      <c r="F53" s="13">
        <f>SUM(D53/D72)</f>
        <v>1.3143921239743104E-4</v>
      </c>
    </row>
    <row r="54" spans="1:6" ht="9.75" customHeight="1" x14ac:dyDescent="0.2">
      <c r="A54" s="4"/>
      <c r="B54" s="4"/>
      <c r="C54" s="5"/>
      <c r="D54" s="23"/>
      <c r="E54" s="23"/>
      <c r="F54" s="34"/>
    </row>
    <row r="55" spans="1:6" x14ac:dyDescent="0.2">
      <c r="A55" s="24"/>
      <c r="B55" s="65" t="s">
        <v>20</v>
      </c>
      <c r="C55" s="61"/>
      <c r="D55" s="62">
        <f>SUM(D45+D49+D53)</f>
        <v>1147823901.01</v>
      </c>
      <c r="E55" s="62"/>
      <c r="F55" s="63">
        <f>SUM(D55/D72)</f>
        <v>0.99103738231367522</v>
      </c>
    </row>
    <row r="56" spans="1:6" x14ac:dyDescent="0.2">
      <c r="A56" s="24"/>
      <c r="B56" s="24"/>
      <c r="C56" s="5"/>
      <c r="D56" s="25"/>
      <c r="E56" s="25"/>
      <c r="F56" s="34"/>
    </row>
    <row r="57" spans="1:6" x14ac:dyDescent="0.2">
      <c r="A57" s="36" t="s">
        <v>21</v>
      </c>
      <c r="B57" s="37"/>
      <c r="C57" s="38"/>
      <c r="D57" s="53"/>
      <c r="E57" s="53"/>
      <c r="F57" s="74"/>
    </row>
    <row r="58" spans="1:6" x14ac:dyDescent="0.2">
      <c r="A58" s="4"/>
      <c r="B58" s="56" t="s">
        <v>22</v>
      </c>
      <c r="C58" s="61"/>
      <c r="D58" s="58"/>
      <c r="E58" s="58"/>
      <c r="F58" s="66"/>
    </row>
    <row r="59" spans="1:6" x14ac:dyDescent="0.2">
      <c r="A59" s="4"/>
      <c r="B59" s="80"/>
      <c r="C59" s="78" t="s">
        <v>32</v>
      </c>
      <c r="D59" s="82">
        <v>4063214.75</v>
      </c>
      <c r="E59" s="81"/>
      <c r="F59" s="8">
        <f>SUM(D59/D72)</f>
        <v>3.508201655388976E-3</v>
      </c>
    </row>
    <row r="60" spans="1:6" x14ac:dyDescent="0.2">
      <c r="A60" s="4"/>
      <c r="B60" s="4"/>
      <c r="C60" s="9" t="s">
        <v>41</v>
      </c>
      <c r="D60" s="19">
        <v>0</v>
      </c>
      <c r="E60" s="17"/>
      <c r="F60" s="11">
        <f>SUM(D60/D72)</f>
        <v>0</v>
      </c>
    </row>
    <row r="61" spans="1:6" x14ac:dyDescent="0.2">
      <c r="A61" s="4"/>
      <c r="B61" s="4"/>
      <c r="C61" s="5"/>
      <c r="D61" s="32">
        <f>SUM(D59:D60)</f>
        <v>4063214.75</v>
      </c>
      <c r="E61" s="23"/>
      <c r="F61" s="13">
        <f>SUM(F59:F60)</f>
        <v>3.508201655388976E-3</v>
      </c>
    </row>
    <row r="62" spans="1:6" x14ac:dyDescent="0.2">
      <c r="A62" s="4"/>
      <c r="B62" s="4"/>
      <c r="C62" s="5"/>
      <c r="D62" s="23"/>
      <c r="E62" s="23"/>
      <c r="F62" s="13"/>
    </row>
    <row r="63" spans="1:6" x14ac:dyDescent="0.2">
      <c r="A63" s="5"/>
      <c r="B63" s="56" t="s">
        <v>39</v>
      </c>
      <c r="C63" s="61"/>
      <c r="D63" s="58"/>
      <c r="E63" s="58"/>
      <c r="F63" s="64"/>
    </row>
    <row r="64" spans="1:6" x14ac:dyDescent="0.2">
      <c r="A64" s="5"/>
      <c r="B64" s="4"/>
      <c r="C64" s="28" t="s">
        <v>40</v>
      </c>
      <c r="D64" s="27">
        <v>6311328.8899999997</v>
      </c>
      <c r="E64" s="22"/>
      <c r="F64" s="11">
        <f>SUM(D64/D72)</f>
        <v>5.4492355983897399E-3</v>
      </c>
    </row>
    <row r="65" spans="1:6" x14ac:dyDescent="0.2">
      <c r="A65" s="5"/>
      <c r="B65" s="4"/>
      <c r="C65" s="5"/>
      <c r="D65" s="31">
        <f>SUM(D64)</f>
        <v>6311328.8899999997</v>
      </c>
      <c r="E65" s="23"/>
      <c r="F65" s="13">
        <f>SUM(D65/D72)</f>
        <v>5.4492355983897399E-3</v>
      </c>
    </row>
    <row r="66" spans="1:6" x14ac:dyDescent="0.2">
      <c r="A66" s="5"/>
      <c r="B66" s="56" t="s">
        <v>26</v>
      </c>
      <c r="C66" s="61"/>
      <c r="D66" s="58"/>
      <c r="E66" s="58"/>
      <c r="F66" s="64"/>
    </row>
    <row r="67" spans="1:6" x14ac:dyDescent="0.2">
      <c r="A67" s="5"/>
      <c r="B67" s="4"/>
      <c r="C67" s="28" t="s">
        <v>29</v>
      </c>
      <c r="D67" s="21">
        <v>6000</v>
      </c>
      <c r="E67" s="22"/>
      <c r="F67" s="11">
        <f>SUM(D67/D72)</f>
        <v>5.1804325460114693E-6</v>
      </c>
    </row>
    <row r="68" spans="1:6" x14ac:dyDescent="0.2">
      <c r="A68" s="5"/>
      <c r="B68" s="4"/>
      <c r="C68" s="5"/>
      <c r="D68" s="23">
        <f>SUM(D67)</f>
        <v>6000</v>
      </c>
      <c r="E68" s="23"/>
      <c r="F68" s="13">
        <f>SUM(D68/D72)</f>
        <v>5.1804325460114693E-6</v>
      </c>
    </row>
    <row r="69" spans="1:6" ht="6" customHeight="1" x14ac:dyDescent="0.2">
      <c r="A69" s="4"/>
      <c r="B69" s="4"/>
      <c r="C69" s="5"/>
      <c r="D69" s="17"/>
      <c r="E69" s="17"/>
      <c r="F69" s="33"/>
    </row>
    <row r="70" spans="1:6" x14ac:dyDescent="0.2">
      <c r="A70" s="4"/>
      <c r="B70" s="65" t="s">
        <v>23</v>
      </c>
      <c r="C70" s="67"/>
      <c r="D70" s="62">
        <f>SUM(D68+D61+D65)</f>
        <v>10380543.640000001</v>
      </c>
      <c r="E70" s="62"/>
      <c r="F70" s="63">
        <f>SUM(D70/D72)</f>
        <v>8.9626176863247288E-3</v>
      </c>
    </row>
    <row r="71" spans="1:6" x14ac:dyDescent="0.2">
      <c r="A71" s="4"/>
      <c r="B71" s="4"/>
      <c r="C71" s="5"/>
      <c r="D71" s="17"/>
      <c r="E71" s="17"/>
      <c r="F71" s="8"/>
    </row>
    <row r="72" spans="1:6" x14ac:dyDescent="0.2">
      <c r="A72" s="68" t="s">
        <v>24</v>
      </c>
      <c r="B72" s="69"/>
      <c r="C72" s="70"/>
      <c r="D72" s="71">
        <f>+D70+D55</f>
        <v>1158204444.6500001</v>
      </c>
      <c r="E72" s="72"/>
      <c r="F72" s="73">
        <f>SUM(D72/D72)</f>
        <v>1</v>
      </c>
    </row>
    <row r="73" spans="1:6" x14ac:dyDescent="0.2">
      <c r="A73" s="4"/>
      <c r="B73" s="4"/>
      <c r="C73" s="4"/>
      <c r="D73" s="26"/>
      <c r="E73" s="17"/>
      <c r="F73" s="4"/>
    </row>
    <row r="79" spans="1:6" x14ac:dyDescent="0.2">
      <c r="A79" t="s">
        <v>42</v>
      </c>
      <c r="D79" t="s">
        <v>43</v>
      </c>
    </row>
    <row r="80" spans="1:6" x14ac:dyDescent="0.2">
      <c r="C80" t="s">
        <v>44</v>
      </c>
      <c r="D80" t="s">
        <v>45</v>
      </c>
    </row>
    <row r="81" spans="3:4" x14ac:dyDescent="0.2">
      <c r="C81" t="s">
        <v>46</v>
      </c>
      <c r="D81" t="s">
        <v>47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Junio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JORDDY BELTRE GALVAN</cp:lastModifiedBy>
  <cp:lastPrinted>2023-04-12T18:29:20Z</cp:lastPrinted>
  <dcterms:created xsi:type="dcterms:W3CDTF">2001-01-25T14:49:03Z</dcterms:created>
  <dcterms:modified xsi:type="dcterms:W3CDTF">2023-07-18T17:43:08Z</dcterms:modified>
</cp:coreProperties>
</file>