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ASDFS01\CARPETAS-UASD$\e99bd18\Desktop\"/>
    </mc:Choice>
  </mc:AlternateContent>
  <bookViews>
    <workbookView xWindow="0" yWindow="0" windowWidth="20490" windowHeight="9045"/>
  </bookViews>
  <sheets>
    <sheet name="Ingresos -Egresos Enero 2024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1" i="5" l="1"/>
  <c r="D61" i="5"/>
  <c r="D50" i="5"/>
  <c r="D33" i="5" l="1"/>
  <c r="D47" i="5" l="1"/>
  <c r="D26" i="5" l="1"/>
  <c r="D58" i="5" l="1"/>
  <c r="D35" i="5" l="1"/>
  <c r="D15" i="5" l="1"/>
  <c r="D44" i="5" l="1"/>
  <c r="D52" i="5" s="1"/>
  <c r="D64" i="5" l="1"/>
  <c r="D66" i="5" s="1"/>
  <c r="D22" i="5" l="1"/>
  <c r="D28" i="5" s="1"/>
  <c r="D68" i="5" l="1"/>
  <c r="F60" i="5" s="1"/>
  <c r="F49" i="5" l="1"/>
  <c r="F50" i="5" s="1"/>
  <c r="F46" i="5"/>
  <c r="F56" i="5"/>
  <c r="F44" i="5"/>
  <c r="F42" i="5"/>
  <c r="F43" i="5"/>
  <c r="F57" i="5"/>
  <c r="D37" i="5"/>
  <c r="F32" i="5" l="1"/>
  <c r="F19" i="5"/>
  <c r="F47" i="5"/>
  <c r="F20" i="5"/>
  <c r="F18" i="5"/>
  <c r="F58" i="5"/>
  <c r="F25" i="5"/>
  <c r="F21" i="5"/>
  <c r="F17" i="5"/>
  <c r="F35" i="5"/>
  <c r="F28" i="5"/>
  <c r="F12" i="5"/>
  <c r="F52" i="5"/>
  <c r="F64" i="5"/>
  <c r="F63" i="5"/>
  <c r="F41" i="5"/>
  <c r="F68" i="5"/>
  <c r="F66" i="5"/>
  <c r="F37" i="5"/>
  <c r="F13" i="5"/>
  <c r="F11" i="5"/>
  <c r="F24" i="5"/>
  <c r="F14" i="5"/>
  <c r="F33" i="5" l="1"/>
  <c r="F26" i="5"/>
  <c r="F22" i="5"/>
  <c r="F15" i="5"/>
</calcChain>
</file>

<file path=xl/sharedStrings.xml><?xml version="1.0" encoding="utf-8"?>
<sst xmlns="http://schemas.openxmlformats.org/spreadsheetml/2006/main" count="54" uniqueCount="53">
  <si>
    <t>Entradas Propias Corrientes</t>
  </si>
  <si>
    <t>Alquileres</t>
  </si>
  <si>
    <t>Otros</t>
  </si>
  <si>
    <t>Aportes Fiscales Corrientes</t>
  </si>
  <si>
    <t>Otros Aportes e Ingresos Corrientes</t>
  </si>
  <si>
    <t>Recuperación de Préstamos</t>
  </si>
  <si>
    <t>Porcentaje</t>
  </si>
  <si>
    <t>A. Ingresos Corrientes</t>
  </si>
  <si>
    <t>Venta de Bienes y Servicios</t>
  </si>
  <si>
    <t>Derechos Académicos</t>
  </si>
  <si>
    <t>Total de Ingresos Corrientes</t>
  </si>
  <si>
    <t>B. Ingresos de Capital</t>
  </si>
  <si>
    <t>Entradas Propias de Capital</t>
  </si>
  <si>
    <t>Total de Ingresos de Capital</t>
  </si>
  <si>
    <t>A. Gastos Corrientes</t>
  </si>
  <si>
    <t>Gastos de Operación</t>
  </si>
  <si>
    <t>Servicios Personales</t>
  </si>
  <si>
    <t>Servicios No Personales</t>
  </si>
  <si>
    <t>Aportes Corrientes</t>
  </si>
  <si>
    <t>Al Sector Privado - Aportes a Personas</t>
  </si>
  <si>
    <t>Total Gastos Corrientes</t>
  </si>
  <si>
    <t>B. Gastos de Capital</t>
  </si>
  <si>
    <t>Inversión Real</t>
  </si>
  <si>
    <t>Total Gastos de Capital</t>
  </si>
  <si>
    <t>Total Gastos Corriente + Gastos de Capital</t>
  </si>
  <si>
    <t>Donaciones de Empresas</t>
  </si>
  <si>
    <t>Inversiones Financieras</t>
  </si>
  <si>
    <t>Total Ingresos Corrientes y de Capital</t>
  </si>
  <si>
    <t>Materiales y Suministros</t>
  </si>
  <si>
    <t>Préstamos Concedidos</t>
  </si>
  <si>
    <t xml:space="preserve">Maquinarias y Equipos Nuevos y del Exterior </t>
  </si>
  <si>
    <t xml:space="preserve">  Universidad Autónoma de Santo Domingo</t>
  </si>
  <si>
    <t xml:space="preserve">      Departamento Ejecución de Presupuesto</t>
  </si>
  <si>
    <t>Valor RD$</t>
  </si>
  <si>
    <t>Ingresos, Gastos y Aplicaciones Financieras</t>
  </si>
  <si>
    <t>Construcciones</t>
  </si>
  <si>
    <t xml:space="preserve">Preparado: </t>
  </si>
  <si>
    <t xml:space="preserve">Revisado:    </t>
  </si>
  <si>
    <t>Mtra. Paz Asunción Cruz B.</t>
  </si>
  <si>
    <t xml:space="preserve">              Mtro. Wascar Herrera Arias</t>
  </si>
  <si>
    <t>Directora Departamento Ejecución de Presupuesto</t>
  </si>
  <si>
    <t xml:space="preserve">                Gerente Financiero</t>
  </si>
  <si>
    <t>Correspondiente Enero/2024</t>
  </si>
  <si>
    <t>Intereses Deudas y Pago Diferido</t>
  </si>
  <si>
    <t>Intereses Deuda Interna</t>
  </si>
  <si>
    <t>Amortización de la Deuda</t>
  </si>
  <si>
    <t>Interna</t>
  </si>
  <si>
    <r>
      <t>Subvención Ordinaria</t>
    </r>
    <r>
      <rPr>
        <sz val="8"/>
        <rFont val="Arial"/>
        <family val="2"/>
      </rPr>
      <t xml:space="preserve"> (Libramientos nos. 12 y 17)</t>
    </r>
  </si>
  <si>
    <r>
      <t xml:space="preserve">Subvención Extraordinaria </t>
    </r>
    <r>
      <rPr>
        <sz val="8"/>
        <rFont val="Arial"/>
        <family val="2"/>
      </rPr>
      <t>(Asignado por Digepres, Libramiento Nos. 5754)</t>
    </r>
  </si>
  <si>
    <r>
      <t>Subvención Extraordinaria</t>
    </r>
    <r>
      <rPr>
        <sz val="8"/>
        <rFont val="Arial"/>
        <family val="2"/>
      </rPr>
      <t xml:space="preserve"> (Centro Regionales Universitarios  Enero-2024, Libramiento No. 6)</t>
    </r>
  </si>
  <si>
    <r>
      <t>Subvención Extraordinaria</t>
    </r>
    <r>
      <rPr>
        <sz val="8"/>
        <rFont val="Arial"/>
        <family val="2"/>
      </rPr>
      <t xml:space="preserve"> (Energía Electrica dic-23, Libramiento No. 5636)</t>
    </r>
  </si>
  <si>
    <r>
      <t xml:space="preserve">Subvención Extraordinaria </t>
    </r>
    <r>
      <rPr>
        <sz val="8"/>
        <rFont val="Arial"/>
        <family val="2"/>
      </rPr>
      <t>(Operatividad Centro Mipymes Uasd-Mao, Libramiento No. 18901)</t>
    </r>
  </si>
  <si>
    <t>"Año del Rediseño Curricular y Reforma Universitaria"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</si>
</sst>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22"/>
      <color theme="0"/>
      <name val="Old English Text MT"/>
      <family val="4"/>
    </font>
    <font>
      <sz val="20"/>
      <color theme="0"/>
      <name val="Old English Text MT"/>
      <family val="4"/>
    </font>
    <font>
      <b/>
      <i/>
      <sz val="12"/>
      <color theme="2"/>
      <name val="Old English Text MT"/>
      <family val="4"/>
    </font>
    <font>
      <sz val="10"/>
      <color theme="0"/>
      <name val="Old English Text MT"/>
      <family val="4"/>
    </font>
    <font>
      <b/>
      <sz val="12"/>
      <name val="Old English Text MT"/>
      <family val="4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Border="1"/>
    <xf numFmtId="0" fontId="6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1" fillId="0" borderId="0" xfId="2"/>
    <xf numFmtId="0" fontId="1" fillId="0" borderId="0" xfId="2" applyBorder="1"/>
    <xf numFmtId="0" fontId="1" fillId="0" borderId="0" xfId="2" quotePrefix="1" applyBorder="1" applyAlignment="1">
      <alignment horizontal="left"/>
    </xf>
    <xf numFmtId="164" fontId="2" fillId="0" borderId="0" xfId="1" applyNumberFormat="1" applyFont="1" applyBorder="1" applyAlignment="1"/>
    <xf numFmtId="10" fontId="1" fillId="0" borderId="0" xfId="3" applyNumberFormat="1" applyAlignment="1">
      <alignment horizontal="center"/>
    </xf>
    <xf numFmtId="0" fontId="1" fillId="0" borderId="0" xfId="2" applyFont="1" applyBorder="1"/>
    <xf numFmtId="164" fontId="2" fillId="0" borderId="1" xfId="1" applyNumberFormat="1" applyFont="1" applyBorder="1" applyAlignment="1"/>
    <xf numFmtId="10" fontId="1" fillId="0" borderId="1" xfId="3" applyNumberFormat="1" applyBorder="1" applyAlignment="1">
      <alignment horizontal="center"/>
    </xf>
    <xf numFmtId="164" fontId="3" fillId="0" borderId="0" xfId="1" applyNumberFormat="1" applyFont="1" applyBorder="1" applyAlignment="1"/>
    <xf numFmtId="10" fontId="3" fillId="0" borderId="0" xfId="3" applyNumberFormat="1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2" fillId="0" borderId="0" xfId="2" applyFont="1" applyBorder="1"/>
    <xf numFmtId="10" fontId="1" fillId="0" borderId="0" xfId="3" applyNumberFormat="1"/>
    <xf numFmtId="164" fontId="2" fillId="0" borderId="0" xfId="1" applyNumberFormat="1" applyFont="1" applyBorder="1"/>
    <xf numFmtId="0" fontId="1" fillId="0" borderId="0" xfId="2" applyFont="1"/>
    <xf numFmtId="38" fontId="2" fillId="0" borderId="1" xfId="2" applyNumberFormat="1" applyFont="1" applyBorder="1"/>
    <xf numFmtId="38" fontId="2" fillId="0" borderId="0" xfId="2" applyNumberFormat="1" applyFont="1" applyBorder="1"/>
    <xf numFmtId="38" fontId="3" fillId="0" borderId="0" xfId="2" applyNumberFormat="1" applyFont="1" applyBorder="1"/>
    <xf numFmtId="0" fontId="6" fillId="0" borderId="0" xfId="2" applyFont="1"/>
    <xf numFmtId="38" fontId="7" fillId="0" borderId="0" xfId="2" applyNumberFormat="1" applyFont="1" applyBorder="1"/>
    <xf numFmtId="0" fontId="2" fillId="0" borderId="0" xfId="2" applyFont="1"/>
    <xf numFmtId="164" fontId="2" fillId="0" borderId="1" xfId="1" applyNumberFormat="1" applyFont="1" applyBorder="1"/>
    <xf numFmtId="0" fontId="1" fillId="0" borderId="0" xfId="2" quotePrefix="1" applyFont="1" applyBorder="1" applyAlignment="1">
      <alignment horizontal="left"/>
    </xf>
    <xf numFmtId="10" fontId="1" fillId="0" borderId="0" xfId="3" applyNumberFormat="1" applyBorder="1" applyAlignment="1">
      <alignment horizontal="center"/>
    </xf>
    <xf numFmtId="0" fontId="0" fillId="0" borderId="0" xfId="2" applyFont="1" applyBorder="1"/>
    <xf numFmtId="164" fontId="3" fillId="0" borderId="0" xfId="1" applyNumberFormat="1" applyFont="1" applyBorder="1"/>
    <xf numFmtId="38" fontId="3" fillId="0" borderId="5" xfId="2" applyNumberFormat="1" applyFont="1" applyBorder="1"/>
    <xf numFmtId="165" fontId="1" fillId="0" borderId="0" xfId="3" applyNumberFormat="1" applyAlignment="1">
      <alignment horizontal="center"/>
    </xf>
    <xf numFmtId="165" fontId="3" fillId="0" borderId="0" xfId="3" applyNumberFormat="1" applyFont="1" applyAlignment="1">
      <alignment horizontal="center"/>
    </xf>
    <xf numFmtId="0" fontId="1" fillId="0" borderId="0" xfId="2" applyBorder="1" applyAlignment="1">
      <alignment horizontal="centerContinuous"/>
    </xf>
    <xf numFmtId="0" fontId="6" fillId="2" borderId="0" xfId="2" quotePrefix="1" applyFont="1" applyFill="1" applyAlignment="1">
      <alignment horizontal="left"/>
    </xf>
    <xf numFmtId="0" fontId="1" fillId="2" borderId="0" xfId="2" applyFill="1"/>
    <xf numFmtId="0" fontId="1" fillId="2" borderId="0" xfId="2" applyFill="1" applyBorder="1"/>
    <xf numFmtId="49" fontId="3" fillId="2" borderId="4" xfId="2" applyNumberFormat="1" applyFont="1" applyFill="1" applyBorder="1" applyAlignment="1">
      <alignment horizontal="center"/>
    </xf>
    <xf numFmtId="49" fontId="3" fillId="2" borderId="0" xfId="2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1" fillId="3" borderId="0" xfId="2" applyFill="1"/>
    <xf numFmtId="0" fontId="1" fillId="3" borderId="0" xfId="2" applyFill="1" applyBorder="1"/>
    <xf numFmtId="0" fontId="3" fillId="3" borderId="0" xfId="2" applyFont="1" applyFill="1" applyBorder="1"/>
    <xf numFmtId="0" fontId="1" fillId="3" borderId="0" xfId="2" applyFill="1" applyAlignment="1">
      <alignment horizontal="left"/>
    </xf>
    <xf numFmtId="164" fontId="2" fillId="3" borderId="0" xfId="1" applyNumberFormat="1" applyFont="1" applyFill="1" applyBorder="1" applyAlignment="1"/>
    <xf numFmtId="0" fontId="1" fillId="3" borderId="0" xfId="2" applyFill="1" applyAlignment="1">
      <alignment horizontal="center"/>
    </xf>
    <xf numFmtId="0" fontId="2" fillId="3" borderId="0" xfId="2" applyFont="1" applyFill="1" applyBorder="1"/>
    <xf numFmtId="10" fontId="1" fillId="3" borderId="0" xfId="3" applyNumberFormat="1" applyFill="1"/>
    <xf numFmtId="0" fontId="6" fillId="3" borderId="0" xfId="2" applyFont="1" applyFill="1"/>
    <xf numFmtId="38" fontId="7" fillId="3" borderId="0" xfId="2" applyNumberFormat="1" applyFont="1" applyFill="1" applyBorder="1"/>
    <xf numFmtId="10" fontId="3" fillId="3" borderId="0" xfId="3" applyNumberFormat="1" applyFont="1" applyFill="1" applyAlignment="1">
      <alignment horizontal="center"/>
    </xf>
    <xf numFmtId="0" fontId="2" fillId="2" borderId="0" xfId="2" applyFont="1" applyFill="1" applyBorder="1"/>
    <xf numFmtId="10" fontId="1" fillId="2" borderId="0" xfId="3" applyNumberFormat="1" applyFill="1" applyAlignment="1">
      <alignment horizontal="center"/>
    </xf>
    <xf numFmtId="0" fontId="1" fillId="2" borderId="0" xfId="2" applyFill="1" applyAlignment="1">
      <alignment horizontal="center"/>
    </xf>
    <xf numFmtId="0" fontId="1" fillId="4" borderId="0" xfId="2" applyFill="1"/>
    <xf numFmtId="0" fontId="2" fillId="4" borderId="0" xfId="2" applyFont="1" applyFill="1"/>
    <xf numFmtId="0" fontId="2" fillId="4" borderId="0" xfId="2" applyFont="1" applyFill="1" applyBorder="1"/>
    <xf numFmtId="0" fontId="1" fillId="4" borderId="0" xfId="2" applyFill="1" applyAlignment="1">
      <alignment horizontal="center"/>
    </xf>
    <xf numFmtId="0" fontId="6" fillId="4" borderId="0" xfId="2" quotePrefix="1" applyFont="1" applyFill="1" applyAlignment="1">
      <alignment horizontal="left"/>
    </xf>
    <xf numFmtId="0" fontId="1" fillId="4" borderId="0" xfId="2" applyFill="1" applyBorder="1"/>
    <xf numFmtId="38" fontId="7" fillId="4" borderId="0" xfId="2" applyNumberFormat="1" applyFont="1" applyFill="1" applyBorder="1"/>
    <xf numFmtId="10" fontId="3" fillId="4" borderId="0" xfId="3" applyNumberFormat="1" applyFont="1" applyFill="1" applyAlignment="1">
      <alignment horizontal="center"/>
    </xf>
    <xf numFmtId="165" fontId="1" fillId="4" borderId="0" xfId="3" applyNumberFormat="1" applyFill="1" applyAlignment="1">
      <alignment horizontal="center"/>
    </xf>
    <xf numFmtId="0" fontId="6" fillId="4" borderId="0" xfId="2" applyFont="1" applyFill="1"/>
    <xf numFmtId="165" fontId="1" fillId="4" borderId="0" xfId="3" applyNumberFormat="1" applyFill="1"/>
    <xf numFmtId="0" fontId="6" fillId="4" borderId="0" xfId="2" applyFont="1" applyFill="1" applyBorder="1"/>
    <xf numFmtId="0" fontId="6" fillId="2" borderId="3" xfId="2" quotePrefix="1" applyFont="1" applyFill="1" applyBorder="1" applyAlignment="1">
      <alignment horizontal="left"/>
    </xf>
    <xf numFmtId="0" fontId="1" fillId="2" borderId="2" xfId="2" applyFill="1" applyBorder="1"/>
    <xf numFmtId="0" fontId="1" fillId="2" borderId="6" xfId="2" applyFill="1" applyBorder="1"/>
    <xf numFmtId="38" fontId="7" fillId="2" borderId="4" xfId="2" applyNumberFormat="1" applyFont="1" applyFill="1" applyBorder="1"/>
    <xf numFmtId="38" fontId="7" fillId="2" borderId="0" xfId="2" applyNumberFormat="1" applyFont="1" applyFill="1" applyBorder="1"/>
    <xf numFmtId="10" fontId="3" fillId="2" borderId="4" xfId="3" applyNumberFormat="1" applyFont="1" applyFill="1" applyBorder="1" applyAlignment="1">
      <alignment horizontal="center"/>
    </xf>
    <xf numFmtId="165" fontId="1" fillId="2" borderId="0" xfId="3" applyNumberFormat="1" applyFill="1"/>
    <xf numFmtId="0" fontId="6" fillId="2" borderId="0" xfId="2" applyFont="1" applyFill="1"/>
    <xf numFmtId="0" fontId="3" fillId="2" borderId="3" xfId="2" quotePrefix="1" applyFont="1" applyFill="1" applyBorder="1" applyAlignment="1">
      <alignment horizontal="left"/>
    </xf>
    <xf numFmtId="38" fontId="4" fillId="0" borderId="0" xfId="1" applyNumberFormat="1" applyFont="1" applyAlignment="1">
      <alignment horizontal="center"/>
    </xf>
    <xf numFmtId="0" fontId="1" fillId="0" borderId="0" xfId="2" applyFont="1" applyFill="1" applyBorder="1"/>
    <xf numFmtId="164" fontId="7" fillId="4" borderId="0" xfId="1" applyNumberFormat="1" applyFont="1" applyFill="1" applyBorder="1"/>
    <xf numFmtId="0" fontId="1" fillId="0" borderId="0" xfId="2" applyFill="1"/>
    <xf numFmtId="0" fontId="2" fillId="0" borderId="0" xfId="2" applyFont="1" applyFill="1" applyBorder="1"/>
    <xf numFmtId="164" fontId="2" fillId="0" borderId="0" xfId="1" applyNumberFormat="1" applyFont="1" applyFill="1" applyBorder="1"/>
    <xf numFmtId="164" fontId="2" fillId="0" borderId="1" xfId="1" applyNumberFormat="1" applyFont="1" applyFill="1" applyBorder="1"/>
    <xf numFmtId="0" fontId="1" fillId="0" borderId="0" xfId="2" applyBorder="1" applyAlignment="1">
      <alignment wrapText="1"/>
    </xf>
    <xf numFmtId="0" fontId="1" fillId="0" borderId="0" xfId="2" applyBorder="1" applyAlignment="1">
      <alignment horizontal="left" wrapText="1"/>
    </xf>
    <xf numFmtId="164" fontId="1" fillId="0" borderId="0" xfId="1" applyNumberFormat="1" applyFont="1" applyBorder="1" applyAlignment="1"/>
    <xf numFmtId="0" fontId="1" fillId="4" borderId="0" xfId="2" applyFont="1" applyFill="1" applyBorder="1"/>
    <xf numFmtId="164" fontId="1" fillId="0" borderId="1" xfId="1" applyNumberFormat="1" applyFont="1" applyBorder="1"/>
    <xf numFmtId="38" fontId="1" fillId="0" borderId="0" xfId="2" applyNumberFormat="1" applyFont="1" applyBorder="1"/>
    <xf numFmtId="0" fontId="8" fillId="5" borderId="0" xfId="0" applyFont="1" applyFill="1" applyBorder="1" applyAlignment="1">
      <alignment horizontal="center"/>
    </xf>
    <xf numFmtId="38" fontId="4" fillId="0" borderId="0" xfId="1" applyNumberFormat="1" applyFont="1" applyAlignment="1">
      <alignment horizontal="center"/>
    </xf>
    <xf numFmtId="38" fontId="10" fillId="2" borderId="0" xfId="1" applyNumberFormat="1" applyFont="1" applyFill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38" fontId="12" fillId="0" borderId="0" xfId="1" applyNumberFormat="1" applyFont="1" applyAlignment="1">
      <alignment horizontal="center"/>
    </xf>
  </cellXfs>
  <cellStyles count="4">
    <cellStyle name="Millares" xfId="1" builtinId="3"/>
    <cellStyle name="Normal" xfId="0" builtinId="0"/>
    <cellStyle name="Normal_Ejecución Presupuestaria Año por Año desde 1993 a 1997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2</xdr:col>
      <xdr:colOff>361950</xdr:colOff>
      <xdr:row>5</xdr:row>
      <xdr:rowOff>190425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1"/>
          <a:ext cx="885825" cy="10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zoomScaleNormal="100" workbookViewId="0">
      <selection activeCell="C12" sqref="C12"/>
    </sheetView>
  </sheetViews>
  <sheetFormatPr baseColWidth="10" defaultRowHeight="12.75" x14ac:dyDescent="0.2"/>
  <cols>
    <col min="1" max="1" width="4.140625" customWidth="1"/>
    <col min="2" max="2" width="3.7109375" customWidth="1"/>
    <col min="3" max="3" width="54.5703125" customWidth="1"/>
    <col min="4" max="4" width="15.28515625" customWidth="1"/>
    <col min="5" max="5" width="4.140625" style="1" customWidth="1"/>
    <col min="6" max="6" width="15.85546875" customWidth="1"/>
  </cols>
  <sheetData>
    <row r="1" spans="1:6" ht="27" x14ac:dyDescent="0.35">
      <c r="A1" s="89" t="s">
        <v>31</v>
      </c>
      <c r="B1" s="89"/>
      <c r="C1" s="89"/>
      <c r="D1" s="89"/>
      <c r="E1" s="89"/>
      <c r="F1" s="89"/>
    </row>
    <row r="2" spans="1:6" ht="25.5" x14ac:dyDescent="0.35">
      <c r="A2" s="92" t="s">
        <v>32</v>
      </c>
      <c r="B2" s="92"/>
      <c r="C2" s="92"/>
      <c r="D2" s="92"/>
      <c r="E2" s="92"/>
      <c r="F2" s="92"/>
    </row>
    <row r="3" spans="1:6" x14ac:dyDescent="0.2">
      <c r="A3" s="93" t="s">
        <v>52</v>
      </c>
      <c r="B3" s="93"/>
      <c r="C3" s="93"/>
      <c r="D3" s="93"/>
      <c r="E3" s="93"/>
      <c r="F3" s="93"/>
    </row>
    <row r="4" spans="1:6" ht="15" x14ac:dyDescent="0.25">
      <c r="A4" s="90"/>
      <c r="B4" s="90"/>
      <c r="C4" s="90"/>
      <c r="D4" s="90"/>
      <c r="E4" s="90"/>
      <c r="F4" s="90"/>
    </row>
    <row r="5" spans="1:6" ht="15.75" x14ac:dyDescent="0.25">
      <c r="A5" s="94" t="s">
        <v>34</v>
      </c>
      <c r="B5" s="94"/>
      <c r="C5" s="94"/>
      <c r="D5" s="94"/>
      <c r="E5" s="94"/>
      <c r="F5" s="94"/>
    </row>
    <row r="6" spans="1:6" ht="15" x14ac:dyDescent="0.25">
      <c r="A6" s="76"/>
      <c r="B6" s="76"/>
      <c r="C6" s="76"/>
      <c r="D6" s="76"/>
      <c r="E6" s="76"/>
      <c r="F6" s="76"/>
    </row>
    <row r="7" spans="1:6" ht="15.75" x14ac:dyDescent="0.25">
      <c r="A7" s="91" t="s">
        <v>42</v>
      </c>
      <c r="B7" s="91"/>
      <c r="C7" s="91"/>
      <c r="D7" s="91"/>
      <c r="E7" s="91"/>
      <c r="F7" s="91"/>
    </row>
    <row r="8" spans="1:6" x14ac:dyDescent="0.2">
      <c r="A8" s="2"/>
      <c r="B8" s="3"/>
      <c r="C8" s="3"/>
      <c r="D8" s="3"/>
      <c r="E8" s="34"/>
      <c r="F8" s="4"/>
    </row>
    <row r="9" spans="1:6" x14ac:dyDescent="0.2">
      <c r="A9" s="35" t="s">
        <v>7</v>
      </c>
      <c r="B9" s="36"/>
      <c r="C9" s="37"/>
      <c r="D9" s="38" t="s">
        <v>33</v>
      </c>
      <c r="E9" s="39"/>
      <c r="F9" s="40" t="s">
        <v>6</v>
      </c>
    </row>
    <row r="10" spans="1:6" x14ac:dyDescent="0.2">
      <c r="A10" s="4"/>
      <c r="B10" s="41" t="s">
        <v>0</v>
      </c>
      <c r="C10" s="42"/>
      <c r="D10" s="43"/>
      <c r="E10" s="43"/>
      <c r="F10" s="41"/>
    </row>
    <row r="11" spans="1:6" x14ac:dyDescent="0.2">
      <c r="A11" s="4"/>
      <c r="B11" s="4"/>
      <c r="C11" s="6" t="s">
        <v>8</v>
      </c>
      <c r="D11" s="7">
        <v>366938</v>
      </c>
      <c r="E11" s="7"/>
      <c r="F11" s="8">
        <f>SUM(D11/D37)</f>
        <v>1.699856052844471E-4</v>
      </c>
    </row>
    <row r="12" spans="1:6" x14ac:dyDescent="0.2">
      <c r="A12" s="4"/>
      <c r="B12" s="4"/>
      <c r="C12" s="6" t="s">
        <v>1</v>
      </c>
      <c r="D12" s="7">
        <v>185120</v>
      </c>
      <c r="E12" s="7"/>
      <c r="F12" s="8">
        <f>SUM(D12/D37)</f>
        <v>8.5757635486803898E-5</v>
      </c>
    </row>
    <row r="13" spans="1:6" x14ac:dyDescent="0.2">
      <c r="A13" s="4"/>
      <c r="B13" s="4"/>
      <c r="C13" s="9" t="s">
        <v>9</v>
      </c>
      <c r="D13" s="7">
        <v>64105269.859999999</v>
      </c>
      <c r="E13" s="7"/>
      <c r="F13" s="8">
        <f>SUM(D13/D37)</f>
        <v>2.9697041732049893E-2</v>
      </c>
    </row>
    <row r="14" spans="1:6" x14ac:dyDescent="0.2">
      <c r="A14" s="4"/>
      <c r="B14" s="4"/>
      <c r="C14" s="5" t="s">
        <v>2</v>
      </c>
      <c r="D14" s="10">
        <v>3740354.87</v>
      </c>
      <c r="E14" s="7"/>
      <c r="F14" s="11">
        <f>SUM(D14/D37)</f>
        <v>1.7327354663610186E-3</v>
      </c>
    </row>
    <row r="15" spans="1:6" x14ac:dyDescent="0.2">
      <c r="A15" s="4"/>
      <c r="B15" s="4"/>
      <c r="C15" s="5"/>
      <c r="D15" s="12">
        <f>SUM(D11:D14)</f>
        <v>68397682.730000004</v>
      </c>
      <c r="E15" s="12"/>
      <c r="F15" s="13">
        <f>SUM(F11:F14)</f>
        <v>3.1685520439182165E-2</v>
      </c>
    </row>
    <row r="16" spans="1:6" x14ac:dyDescent="0.2">
      <c r="A16" s="4"/>
      <c r="B16" s="44" t="s">
        <v>3</v>
      </c>
      <c r="C16" s="42"/>
      <c r="D16" s="45"/>
      <c r="E16" s="45"/>
      <c r="F16" s="46"/>
    </row>
    <row r="17" spans="1:6" x14ac:dyDescent="0.2">
      <c r="A17" s="4"/>
      <c r="B17" s="14"/>
      <c r="C17" s="5" t="s">
        <v>47</v>
      </c>
      <c r="D17" s="7">
        <v>1055266175.23</v>
      </c>
      <c r="E17" s="7"/>
      <c r="F17" s="8">
        <f>SUM(D17/D37)</f>
        <v>0.48885659030319828</v>
      </c>
    </row>
    <row r="18" spans="1:6" ht="24" x14ac:dyDescent="0.2">
      <c r="A18" s="4"/>
      <c r="B18" s="14"/>
      <c r="C18" s="84" t="s">
        <v>48</v>
      </c>
      <c r="D18" s="7">
        <v>1000000000</v>
      </c>
      <c r="E18" s="7"/>
      <c r="F18" s="8">
        <f>SUM(D18/D37)</f>
        <v>0.46325429714133476</v>
      </c>
    </row>
    <row r="19" spans="1:6" ht="24" x14ac:dyDescent="0.2">
      <c r="A19" s="4"/>
      <c r="B19" s="14"/>
      <c r="C19" s="83" t="s">
        <v>49</v>
      </c>
      <c r="D19" s="7">
        <v>20783333</v>
      </c>
      <c r="E19" s="7"/>
      <c r="F19" s="8">
        <f>SUM(D19/D37)</f>
        <v>9.6279683211693088E-3</v>
      </c>
    </row>
    <row r="20" spans="1:6" ht="24" x14ac:dyDescent="0.2">
      <c r="A20" s="4"/>
      <c r="B20" s="14"/>
      <c r="C20" s="83" t="s">
        <v>50</v>
      </c>
      <c r="D20" s="85">
        <v>12648717.800000001</v>
      </c>
      <c r="E20" s="7"/>
      <c r="F20" s="8">
        <f>SUM(D20/D37)</f>
        <v>5.8595728741780905E-3</v>
      </c>
    </row>
    <row r="21" spans="1:6" ht="24" x14ac:dyDescent="0.2">
      <c r="A21" s="4"/>
      <c r="B21" s="4"/>
      <c r="C21" s="83" t="s">
        <v>51</v>
      </c>
      <c r="D21" s="10">
        <v>1500000</v>
      </c>
      <c r="E21" s="7"/>
      <c r="F21" s="11">
        <f>SUM(D21/D37)</f>
        <v>6.9488144571200219E-4</v>
      </c>
    </row>
    <row r="22" spans="1:6" x14ac:dyDescent="0.2">
      <c r="A22" s="4"/>
      <c r="B22" s="4"/>
      <c r="C22" s="6"/>
      <c r="D22" s="12">
        <f>SUM(D17:D21)</f>
        <v>2090198226.03</v>
      </c>
      <c r="E22" s="12"/>
      <c r="F22" s="13">
        <f>SUM(F17:F21)</f>
        <v>0.96829331008559227</v>
      </c>
    </row>
    <row r="23" spans="1:6" x14ac:dyDescent="0.2">
      <c r="A23" s="4"/>
      <c r="B23" s="41" t="s">
        <v>4</v>
      </c>
      <c r="C23" s="42"/>
      <c r="D23" s="47"/>
      <c r="E23" s="47"/>
      <c r="F23" s="48"/>
    </row>
    <row r="24" spans="1:6" hidden="1" x14ac:dyDescent="0.2">
      <c r="A24" s="4"/>
      <c r="B24" s="4"/>
      <c r="C24" s="29" t="s">
        <v>25</v>
      </c>
      <c r="D24" s="18"/>
      <c r="E24" s="16"/>
      <c r="F24" s="28">
        <f>SUM(D24/D37)</f>
        <v>0</v>
      </c>
    </row>
    <row r="25" spans="1:6" x14ac:dyDescent="0.2">
      <c r="A25" s="4"/>
      <c r="B25" s="4"/>
      <c r="C25" s="29" t="s">
        <v>2</v>
      </c>
      <c r="D25" s="26">
        <v>29757.31</v>
      </c>
      <c r="E25" s="16"/>
      <c r="F25" s="11">
        <f>SUM(D25/D37)</f>
        <v>1.3785201728866814E-5</v>
      </c>
    </row>
    <row r="26" spans="1:6" x14ac:dyDescent="0.2">
      <c r="A26" s="4"/>
      <c r="B26" s="4"/>
      <c r="C26" s="5"/>
      <c r="D26" s="30">
        <f>SUM(D25:D25)</f>
        <v>29757.31</v>
      </c>
      <c r="E26" s="22"/>
      <c r="F26" s="13">
        <f>SUM(F25:F25)</f>
        <v>1.3785201728866814E-5</v>
      </c>
    </row>
    <row r="27" spans="1:6" ht="6" customHeight="1" x14ac:dyDescent="0.2">
      <c r="A27" s="4"/>
      <c r="B27" s="4"/>
      <c r="C27" s="5"/>
      <c r="D27" s="16"/>
      <c r="E27" s="16"/>
      <c r="F27" s="8"/>
    </row>
    <row r="28" spans="1:6" x14ac:dyDescent="0.2">
      <c r="A28" s="4"/>
      <c r="B28" s="49" t="s">
        <v>10</v>
      </c>
      <c r="C28" s="42"/>
      <c r="D28" s="50">
        <f>+D26+D15+D22</f>
        <v>2158625666.0700002</v>
      </c>
      <c r="E28" s="50"/>
      <c r="F28" s="51">
        <f>SUM(D28/D37)</f>
        <v>0.99999261572650355</v>
      </c>
    </row>
    <row r="29" spans="1:6" x14ac:dyDescent="0.2">
      <c r="A29" s="4"/>
      <c r="B29" s="4"/>
      <c r="C29" s="5"/>
      <c r="D29" s="16"/>
      <c r="E29" s="16"/>
      <c r="F29" s="8"/>
    </row>
    <row r="30" spans="1:6" x14ac:dyDescent="0.2">
      <c r="A30" s="35" t="s">
        <v>11</v>
      </c>
      <c r="B30" s="36"/>
      <c r="C30" s="37"/>
      <c r="D30" s="52"/>
      <c r="E30" s="52"/>
      <c r="F30" s="53"/>
    </row>
    <row r="31" spans="1:6" x14ac:dyDescent="0.2">
      <c r="A31" s="4"/>
      <c r="B31" s="55" t="s">
        <v>12</v>
      </c>
      <c r="C31" s="55"/>
      <c r="D31" s="56"/>
      <c r="E31" s="57"/>
      <c r="F31" s="58"/>
    </row>
    <row r="32" spans="1:6" x14ac:dyDescent="0.2">
      <c r="A32" s="4"/>
      <c r="B32" s="79"/>
      <c r="C32" s="79" t="s">
        <v>5</v>
      </c>
      <c r="D32" s="82">
        <v>15940</v>
      </c>
      <c r="E32" s="80"/>
      <c r="F32" s="11">
        <f>SUM(D32/D37)</f>
        <v>7.3842734964328764E-6</v>
      </c>
    </row>
    <row r="33" spans="1:6" x14ac:dyDescent="0.2">
      <c r="A33" s="4"/>
      <c r="B33" s="4"/>
      <c r="C33" s="5"/>
      <c r="D33" s="30">
        <f>SUM(D32:D32)</f>
        <v>15940</v>
      </c>
      <c r="E33" s="22"/>
      <c r="F33" s="13">
        <f>SUM(F32:F32)</f>
        <v>7.3842734964328764E-6</v>
      </c>
    </row>
    <row r="34" spans="1:6" ht="8.25" customHeight="1" x14ac:dyDescent="0.2">
      <c r="A34" s="4"/>
      <c r="B34" s="19"/>
      <c r="C34" s="9"/>
      <c r="D34" s="22"/>
      <c r="E34" s="22"/>
      <c r="F34" s="17"/>
    </row>
    <row r="35" spans="1:6" x14ac:dyDescent="0.2">
      <c r="A35" s="4"/>
      <c r="B35" s="59" t="s">
        <v>13</v>
      </c>
      <c r="C35" s="60"/>
      <c r="D35" s="78">
        <f>SUM(D33)</f>
        <v>15940</v>
      </c>
      <c r="E35" s="61"/>
      <c r="F35" s="62">
        <f>SUM(D35/D37)</f>
        <v>7.3842734964328764E-6</v>
      </c>
    </row>
    <row r="36" spans="1:6" x14ac:dyDescent="0.2">
      <c r="A36" s="4"/>
      <c r="B36" s="4"/>
      <c r="C36" s="5"/>
      <c r="D36" s="21"/>
      <c r="E36" s="21"/>
      <c r="F36" s="15"/>
    </row>
    <row r="37" spans="1:6" x14ac:dyDescent="0.2">
      <c r="A37" s="75" t="s">
        <v>27</v>
      </c>
      <c r="B37" s="68"/>
      <c r="C37" s="69"/>
      <c r="D37" s="70">
        <f>D28+D35</f>
        <v>2158641606.0700002</v>
      </c>
      <c r="E37" s="71"/>
      <c r="F37" s="72">
        <f>SUM(D37/D37)</f>
        <v>1</v>
      </c>
    </row>
    <row r="38" spans="1:6" x14ac:dyDescent="0.2">
      <c r="A38" s="4"/>
      <c r="B38" s="4"/>
      <c r="C38" s="5"/>
      <c r="D38" s="16"/>
      <c r="E38" s="16"/>
      <c r="F38" s="15"/>
    </row>
    <row r="39" spans="1:6" x14ac:dyDescent="0.2">
      <c r="A39" s="74" t="s">
        <v>14</v>
      </c>
      <c r="B39" s="36"/>
      <c r="C39" s="37"/>
      <c r="D39" s="52"/>
      <c r="E39" s="52"/>
      <c r="F39" s="54"/>
    </row>
    <row r="40" spans="1:6" x14ac:dyDescent="0.2">
      <c r="A40" s="4"/>
      <c r="B40" s="55" t="s">
        <v>15</v>
      </c>
      <c r="C40" s="60"/>
      <c r="D40" s="57"/>
      <c r="E40" s="57"/>
      <c r="F40" s="58"/>
    </row>
    <row r="41" spans="1:6" x14ac:dyDescent="0.2">
      <c r="A41" s="4"/>
      <c r="B41" s="4"/>
      <c r="C41" s="5" t="s">
        <v>16</v>
      </c>
      <c r="D41" s="21">
        <v>1532905272.27</v>
      </c>
      <c r="E41" s="21"/>
      <c r="F41" s="8">
        <f>SUM(D41/D68)</f>
        <v>0.72178160594699314</v>
      </c>
    </row>
    <row r="42" spans="1:6" x14ac:dyDescent="0.2">
      <c r="A42" s="4"/>
      <c r="B42" s="4"/>
      <c r="C42" s="6" t="s">
        <v>17</v>
      </c>
      <c r="D42" s="21">
        <v>49389686.130000003</v>
      </c>
      <c r="E42" s="21"/>
      <c r="F42" s="8">
        <f>SUM(D42/D68)</f>
        <v>2.3255557676658795E-2</v>
      </c>
    </row>
    <row r="43" spans="1:6" x14ac:dyDescent="0.2">
      <c r="A43" s="4"/>
      <c r="B43" s="4"/>
      <c r="C43" s="5" t="s">
        <v>28</v>
      </c>
      <c r="D43" s="20">
        <v>7327959.6399999997</v>
      </c>
      <c r="E43" s="21"/>
      <c r="F43" s="11">
        <f>SUM(D43/D68)</f>
        <v>3.4504326998898425E-3</v>
      </c>
    </row>
    <row r="44" spans="1:6" x14ac:dyDescent="0.2">
      <c r="A44" s="4"/>
      <c r="B44" s="4"/>
      <c r="C44" s="5"/>
      <c r="D44" s="22">
        <f>SUM(D41:D43)</f>
        <v>1589622918.0400002</v>
      </c>
      <c r="E44" s="22"/>
      <c r="F44" s="13">
        <f>SUM(D44/D68)</f>
        <v>0.74848759632354189</v>
      </c>
    </row>
    <row r="45" spans="1:6" ht="12.75" customHeight="1" x14ac:dyDescent="0.2">
      <c r="A45" s="4"/>
      <c r="B45" s="55" t="s">
        <v>18</v>
      </c>
      <c r="C45" s="60"/>
      <c r="D45" s="57"/>
      <c r="E45" s="57"/>
      <c r="F45" s="63"/>
    </row>
    <row r="46" spans="1:6" ht="12.75" customHeight="1" x14ac:dyDescent="0.2">
      <c r="A46" s="4"/>
      <c r="B46" s="79"/>
      <c r="C46" s="77" t="s">
        <v>19</v>
      </c>
      <c r="D46" s="82">
        <v>512751766.31</v>
      </c>
      <c r="E46" s="80"/>
      <c r="F46" s="11">
        <f>SUM(D46/D68)</f>
        <v>0.24143357064154067</v>
      </c>
    </row>
    <row r="47" spans="1:6" x14ac:dyDescent="0.2">
      <c r="A47" s="4"/>
      <c r="B47" s="4"/>
      <c r="C47" s="5"/>
      <c r="D47" s="22">
        <f>SUM(D46:D46)</f>
        <v>512751766.31</v>
      </c>
      <c r="E47" s="22"/>
      <c r="F47" s="13">
        <f>SUM(F46:F46)</f>
        <v>0.24143357064154067</v>
      </c>
    </row>
    <row r="48" spans="1:6" x14ac:dyDescent="0.2">
      <c r="A48" s="4"/>
      <c r="B48" s="55" t="s">
        <v>43</v>
      </c>
      <c r="C48" s="60"/>
      <c r="D48" s="86"/>
      <c r="E48" s="86"/>
      <c r="F48" s="63"/>
    </row>
    <row r="49" spans="1:6" x14ac:dyDescent="0.2">
      <c r="A49" s="4"/>
      <c r="B49" s="4"/>
      <c r="C49" s="9" t="s">
        <v>44</v>
      </c>
      <c r="D49" s="87">
        <v>1583.45</v>
      </c>
      <c r="E49" s="9"/>
      <c r="F49" s="11">
        <f>SUM(D49/D68)</f>
        <v>7.4558102487591909E-7</v>
      </c>
    </row>
    <row r="50" spans="1:6" x14ac:dyDescent="0.2">
      <c r="A50" s="4"/>
      <c r="B50" s="4"/>
      <c r="C50" s="5"/>
      <c r="D50" s="22">
        <f>SUM(D49:D49)</f>
        <v>1583.45</v>
      </c>
      <c r="E50" s="22"/>
      <c r="F50" s="13">
        <f>SUM(F49:F49)</f>
        <v>7.4558102487591909E-7</v>
      </c>
    </row>
    <row r="51" spans="1:6" ht="9.75" customHeight="1" x14ac:dyDescent="0.2">
      <c r="A51" s="4"/>
      <c r="B51" s="4"/>
      <c r="C51" s="5"/>
      <c r="D51" s="22"/>
      <c r="E51" s="22"/>
      <c r="F51" s="33"/>
    </row>
    <row r="52" spans="1:6" x14ac:dyDescent="0.2">
      <c r="A52" s="23"/>
      <c r="B52" s="64" t="s">
        <v>20</v>
      </c>
      <c r="C52" s="60"/>
      <c r="D52" s="61">
        <f>SUM(D44+D47+D50)</f>
        <v>2102376267.8000002</v>
      </c>
      <c r="E52" s="61"/>
      <c r="F52" s="62">
        <f>SUM(D52/D68)</f>
        <v>0.98992191254610751</v>
      </c>
    </row>
    <row r="53" spans="1:6" x14ac:dyDescent="0.2">
      <c r="A53" s="23"/>
      <c r="B53" s="23"/>
      <c r="C53" s="5"/>
      <c r="D53" s="24"/>
      <c r="E53" s="24"/>
      <c r="F53" s="33"/>
    </row>
    <row r="54" spans="1:6" x14ac:dyDescent="0.2">
      <c r="A54" s="35" t="s">
        <v>21</v>
      </c>
      <c r="B54" s="36"/>
      <c r="C54" s="37"/>
      <c r="D54" s="52"/>
      <c r="E54" s="52"/>
      <c r="F54" s="73"/>
    </row>
    <row r="55" spans="1:6" x14ac:dyDescent="0.2">
      <c r="A55" s="4"/>
      <c r="B55" s="55" t="s">
        <v>22</v>
      </c>
      <c r="C55" s="60"/>
      <c r="D55" s="57"/>
      <c r="E55" s="57"/>
      <c r="F55" s="65"/>
    </row>
    <row r="56" spans="1:6" x14ac:dyDescent="0.2">
      <c r="A56" s="4"/>
      <c r="B56" s="79"/>
      <c r="C56" s="77" t="s">
        <v>30</v>
      </c>
      <c r="D56" s="81">
        <v>10354536.9</v>
      </c>
      <c r="E56" s="80"/>
      <c r="F56" s="8">
        <f>SUM(D56/D68)</f>
        <v>4.8755225829786369E-3</v>
      </c>
    </row>
    <row r="57" spans="1:6" x14ac:dyDescent="0.2">
      <c r="A57" s="4"/>
      <c r="B57" s="4"/>
      <c r="C57" s="9" t="s">
        <v>35</v>
      </c>
      <c r="D57" s="18">
        <v>11015127.24</v>
      </c>
      <c r="E57" s="16"/>
      <c r="F57" s="11">
        <f>SUM(D57/D68)</f>
        <v>5.1865672150922691E-3</v>
      </c>
    </row>
    <row r="58" spans="1:6" x14ac:dyDescent="0.2">
      <c r="A58" s="4"/>
      <c r="B58" s="4"/>
      <c r="C58" s="5"/>
      <c r="D58" s="31">
        <f>SUM(D56:D57)</f>
        <v>21369664.140000001</v>
      </c>
      <c r="E58" s="22"/>
      <c r="F58" s="13">
        <f>SUM(F56:F57)</f>
        <v>1.0062089798070906E-2</v>
      </c>
    </row>
    <row r="59" spans="1:6" x14ac:dyDescent="0.2">
      <c r="A59" s="4"/>
      <c r="B59" s="55" t="s">
        <v>45</v>
      </c>
      <c r="C59" s="60"/>
      <c r="D59" s="86"/>
      <c r="E59" s="86"/>
      <c r="F59" s="63"/>
    </row>
    <row r="60" spans="1:6" x14ac:dyDescent="0.2">
      <c r="A60" s="4"/>
      <c r="B60" s="4"/>
      <c r="C60" s="27" t="s">
        <v>46</v>
      </c>
      <c r="D60" s="87">
        <v>30975.5</v>
      </c>
      <c r="E60" s="88"/>
      <c r="F60" s="11">
        <f>SUM(D60/D68)</f>
        <v>1.4585080069496372E-5</v>
      </c>
    </row>
    <row r="61" spans="1:6" x14ac:dyDescent="0.2">
      <c r="A61" s="4"/>
      <c r="B61" s="4"/>
      <c r="C61" s="5"/>
      <c r="D61" s="30">
        <f>SUM(D60)</f>
        <v>30975.5</v>
      </c>
      <c r="E61" s="22"/>
      <c r="F61" s="13">
        <f>SUM(F59:F59)</f>
        <v>0</v>
      </c>
    </row>
    <row r="62" spans="1:6" x14ac:dyDescent="0.2">
      <c r="A62" s="5"/>
      <c r="B62" s="55" t="s">
        <v>26</v>
      </c>
      <c r="C62" s="60"/>
      <c r="D62" s="57"/>
      <c r="E62" s="57"/>
      <c r="F62" s="63"/>
    </row>
    <row r="63" spans="1:6" x14ac:dyDescent="0.2">
      <c r="A63" s="5"/>
      <c r="B63" s="4"/>
      <c r="C63" s="27" t="s">
        <v>29</v>
      </c>
      <c r="D63" s="20">
        <v>3000</v>
      </c>
      <c r="E63" s="21"/>
      <c r="F63" s="11">
        <f>SUM(D63/D68)</f>
        <v>1.4125757520779041E-6</v>
      </c>
    </row>
    <row r="64" spans="1:6" x14ac:dyDescent="0.2">
      <c r="A64" s="5"/>
      <c r="B64" s="4"/>
      <c r="C64" s="5"/>
      <c r="D64" s="22">
        <f>SUM(D63)</f>
        <v>3000</v>
      </c>
      <c r="E64" s="22"/>
      <c r="F64" s="13">
        <f>SUM(D64/D68)</f>
        <v>1.4125757520779041E-6</v>
      </c>
    </row>
    <row r="65" spans="1:6" ht="6" customHeight="1" x14ac:dyDescent="0.2">
      <c r="A65" s="4"/>
      <c r="B65" s="4"/>
      <c r="C65" s="5"/>
      <c r="D65" s="16"/>
      <c r="E65" s="16"/>
      <c r="F65" s="32"/>
    </row>
    <row r="66" spans="1:6" x14ac:dyDescent="0.2">
      <c r="A66" s="4"/>
      <c r="B66" s="64" t="s">
        <v>23</v>
      </c>
      <c r="C66" s="66"/>
      <c r="D66" s="61">
        <f>SUM(D64+D58+D61)</f>
        <v>21403639.640000001</v>
      </c>
      <c r="E66" s="61"/>
      <c r="F66" s="62">
        <f>SUM(D66/D68)</f>
        <v>1.007808745389248E-2</v>
      </c>
    </row>
    <row r="67" spans="1:6" x14ac:dyDescent="0.2">
      <c r="A67" s="4"/>
      <c r="B67" s="4"/>
      <c r="C67" s="5"/>
      <c r="D67" s="16"/>
      <c r="E67" s="16"/>
      <c r="F67" s="8"/>
    </row>
    <row r="68" spans="1:6" x14ac:dyDescent="0.2">
      <c r="A68" s="67" t="s">
        <v>24</v>
      </c>
      <c r="B68" s="68"/>
      <c r="C68" s="69"/>
      <c r="D68" s="70">
        <f>+D66+D52</f>
        <v>2123779907.4400003</v>
      </c>
      <c r="E68" s="71"/>
      <c r="F68" s="72">
        <f>SUM(D68/D68)</f>
        <v>1</v>
      </c>
    </row>
    <row r="69" spans="1:6" x14ac:dyDescent="0.2">
      <c r="A69" s="4"/>
      <c r="B69" s="4"/>
      <c r="C69" s="4"/>
      <c r="D69" s="25"/>
      <c r="E69" s="16"/>
      <c r="F69" s="4"/>
    </row>
    <row r="75" spans="1:6" x14ac:dyDescent="0.2">
      <c r="A75" t="s">
        <v>36</v>
      </c>
      <c r="D75" t="s">
        <v>37</v>
      </c>
    </row>
    <row r="76" spans="1:6" x14ac:dyDescent="0.2">
      <c r="C76" t="s">
        <v>38</v>
      </c>
      <c r="D76" t="s">
        <v>39</v>
      </c>
    </row>
    <row r="77" spans="1:6" x14ac:dyDescent="0.2">
      <c r="C77" t="s">
        <v>40</v>
      </c>
      <c r="D77" t="s">
        <v>41</v>
      </c>
    </row>
  </sheetData>
  <mergeCells count="6">
    <mergeCell ref="A1:F1"/>
    <mergeCell ref="A4:F4"/>
    <mergeCell ref="A7:F7"/>
    <mergeCell ref="A2:F2"/>
    <mergeCell ref="A3:F3"/>
    <mergeCell ref="A5:F5"/>
  </mergeCells>
  <phoneticPr fontId="5" type="noConversion"/>
  <pageMargins left="1.43" right="0.75" top="0.31" bottom="0.16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-Egresos Enero 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autonoma</dc:creator>
  <cp:lastModifiedBy>FLAVIA CARITINA FRANCISCO C</cp:lastModifiedBy>
  <cp:lastPrinted>2024-02-12T16:25:58Z</cp:lastPrinted>
  <dcterms:created xsi:type="dcterms:W3CDTF">2001-01-25T14:49:03Z</dcterms:created>
  <dcterms:modified xsi:type="dcterms:W3CDTF">2024-02-12T16:50:47Z</dcterms:modified>
</cp:coreProperties>
</file>