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99cm08\Desktop\"/>
    </mc:Choice>
  </mc:AlternateContent>
  <bookViews>
    <workbookView xWindow="0" yWindow="0" windowWidth="15345" windowHeight="4635"/>
  </bookViews>
  <sheets>
    <sheet name="Plantilla Presupuesto" sheetId="2" r:id="rId1"/>
  </sheets>
  <definedNames>
    <definedName name="_xlnm.Print_Area" localSheetId="0">'Plantilla Presupuesto'!$A$1:$V$127</definedName>
    <definedName name="_xlnm.Print_Titles" localSheetId="0">'Plantilla Presupuesto'!$12:$12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7" i="2" l="1"/>
  <c r="B93" i="2"/>
  <c r="B32" i="2" l="1"/>
  <c r="B63" i="2" l="1"/>
  <c r="B20" i="2" l="1"/>
  <c r="B43" i="2"/>
  <c r="B53" i="2"/>
  <c r="B75" i="2"/>
  <c r="B82" i="2"/>
  <c r="B101" i="2"/>
  <c r="B106" i="2"/>
  <c r="B110" i="2"/>
  <c r="B95" i="2" l="1"/>
  <c r="B112" i="2"/>
  <c r="B113" i="2" l="1"/>
  <c r="V109" i="2" l="1"/>
  <c r="V110" i="2" s="1"/>
  <c r="V66" i="2"/>
  <c r="V70" i="2"/>
  <c r="V67" i="2"/>
  <c r="V71" i="2"/>
  <c r="V104" i="2"/>
  <c r="V68" i="2"/>
  <c r="V85" i="2"/>
  <c r="V100" i="2"/>
  <c r="V99" i="2"/>
  <c r="V105" i="2"/>
  <c r="V106" i="2" s="1"/>
  <c r="V69" i="2"/>
  <c r="V72" i="2"/>
  <c r="V79" i="2"/>
  <c r="V90" i="2"/>
  <c r="V78" i="2"/>
  <c r="V73" i="2"/>
  <c r="V80" i="2"/>
  <c r="V91" i="2"/>
  <c r="V74" i="2"/>
  <c r="V81" i="2"/>
  <c r="V92" i="2"/>
  <c r="V86" i="2"/>
  <c r="V61" i="2"/>
  <c r="V57" i="2"/>
  <c r="V51" i="2"/>
  <c r="V60" i="2"/>
  <c r="V56" i="2"/>
  <c r="V50" i="2"/>
  <c r="V58" i="2"/>
  <c r="V52" i="2"/>
  <c r="V59" i="2"/>
  <c r="V49" i="2"/>
  <c r="V62" i="2"/>
  <c r="V48" i="2"/>
  <c r="V47" i="2"/>
  <c r="V46" i="2"/>
  <c r="V40" i="2"/>
  <c r="V36" i="2"/>
  <c r="V28" i="2"/>
  <c r="V25" i="2"/>
  <c r="V18" i="2"/>
  <c r="V29" i="2"/>
  <c r="V17" i="2"/>
  <c r="V39" i="2"/>
  <c r="V35" i="2"/>
  <c r="V24" i="2"/>
  <c r="V15" i="2"/>
  <c r="V42" i="2"/>
  <c r="V38" i="2"/>
  <c r="V26" i="2"/>
  <c r="V30" i="2"/>
  <c r="V23" i="2"/>
  <c r="V16" i="2"/>
  <c r="V41" i="2"/>
  <c r="V37" i="2"/>
  <c r="V27" i="2"/>
  <c r="V31" i="2"/>
  <c r="V19" i="2"/>
  <c r="V87" i="2" l="1"/>
  <c r="V93" i="2"/>
  <c r="V101" i="2"/>
  <c r="V112" i="2" s="1"/>
  <c r="V20" i="2"/>
  <c r="V82" i="2"/>
  <c r="V63" i="2"/>
  <c r="V43" i="2"/>
  <c r="V75" i="2"/>
  <c r="V32" i="2"/>
  <c r="V53" i="2"/>
  <c r="V95" i="2" l="1"/>
  <c r="V113" i="2" s="1"/>
</calcChain>
</file>

<file path=xl/sharedStrings.xml><?xml version="1.0" encoding="utf-8"?>
<sst xmlns="http://schemas.openxmlformats.org/spreadsheetml/2006/main" count="103" uniqueCount="91">
  <si>
    <t>Detalle</t>
  </si>
  <si>
    <t>Total Gastos</t>
  </si>
  <si>
    <t>TOTAL APLICACIONES FINANCIERAS</t>
  </si>
  <si>
    <t>TOTAL GASTOS Y APLICACIONES FINANCIERAS</t>
  </si>
  <si>
    <t xml:space="preserve"> </t>
  </si>
  <si>
    <t>Total</t>
  </si>
  <si>
    <t>B-GASTOS</t>
  </si>
  <si>
    <t>C- APLICACIONES FINANCIERAS</t>
  </si>
  <si>
    <t>C-1 INCREMENTO DE ACTIVOS FINANCIEROS</t>
  </si>
  <si>
    <t>C-2 DISMINUCIÓN DE PASIVOS</t>
  </si>
  <si>
    <t>C-4 DISMINUCIÓN DE FONDOS DE TERCEROS</t>
  </si>
  <si>
    <t>Universidad Autónoma De Santo Domingo</t>
  </si>
  <si>
    <t>Primada de América</t>
  </si>
  <si>
    <t>Fundada el 28 de Octubre de 1538</t>
  </si>
  <si>
    <t>RNC: 401-004194</t>
  </si>
  <si>
    <t>Dirección Financiera</t>
  </si>
  <si>
    <t xml:space="preserve">  “Año de la Intercionalización y Resiliencia Universitaria”        </t>
  </si>
  <si>
    <t>Remuneraciones</t>
  </si>
  <si>
    <t>Sobresueldos</t>
  </si>
  <si>
    <t>Gratificaciones y Bonificaciones</t>
  </si>
  <si>
    <t>Contribuciones a la Seguridad Social</t>
  </si>
  <si>
    <t>Viaticos</t>
  </si>
  <si>
    <t>Transporte y Almacenaje</t>
  </si>
  <si>
    <t>Alquileres y Renta</t>
  </si>
  <si>
    <t>Seguros</t>
  </si>
  <si>
    <t>Otros Servicios No incluidos en Conceptos Anteriores</t>
  </si>
  <si>
    <t>Otras contrataciones de Servicios</t>
  </si>
  <si>
    <t>Alimentos y Productos Agroforestales</t>
  </si>
  <si>
    <t>Textiles y Vestuarios</t>
  </si>
  <si>
    <t>Transferencias Corrientes al Sector privado</t>
  </si>
  <si>
    <t>Transferencias Corrientes al Gobierno General Nacional</t>
  </si>
  <si>
    <t>Tranferencias Corrientes a Gobiernos Generales Locales</t>
  </si>
  <si>
    <t>Transferencias Corrientes a Empresas públicas no financieras</t>
  </si>
  <si>
    <t>Transferencias Corrientes a Instituciones públicas financieras</t>
  </si>
  <si>
    <t>Transferencias Corrientes al sector externo</t>
  </si>
  <si>
    <t>Transferencias Corrientes a otras instituciones públicas</t>
  </si>
  <si>
    <t>Transferencias de capital al sector privado</t>
  </si>
  <si>
    <t>Transferencias de capital al gobierno general  nacional</t>
  </si>
  <si>
    <t>Transferencias de capital a gobiernos generales locales</t>
  </si>
  <si>
    <t>Transferencias de capital  a empresas públicas no financieras</t>
  </si>
  <si>
    <t>Transferencias de capital al sector externo</t>
  </si>
  <si>
    <t>Transferencias de capital a otras instituciones públicas</t>
  </si>
  <si>
    <t>Transferencias de capital  a empresas públicas financieras</t>
  </si>
  <si>
    <t>Valor en RD$</t>
  </si>
  <si>
    <t>Disminucion de Pasivos No Corrientes</t>
  </si>
  <si>
    <t>Disminucion de Pasivos Corrientes</t>
  </si>
  <si>
    <t>Disminucion depositos fondos a terceros</t>
  </si>
  <si>
    <t>Activos Biólogicos Cultivables</t>
  </si>
  <si>
    <t>Bienes Intangibles</t>
  </si>
  <si>
    <t>Obras En Edificaciones</t>
  </si>
  <si>
    <t>Infraestructura</t>
  </si>
  <si>
    <t>Construcciones En Bienes Concesionados</t>
  </si>
  <si>
    <t>Gastos Que Se Asignarán Durante El Ejercicio Para Inversión (Art. 32 Y 33 Ley 423-06)</t>
  </si>
  <si>
    <t>Concesión De Préstamos</t>
  </si>
  <si>
    <t>Adquisición De Títulos Valores Representativos De Deuda</t>
  </si>
  <si>
    <t>Intereses De La Deuda Pública Interna</t>
  </si>
  <si>
    <t>Intereses De La Deuda Publica Externa</t>
  </si>
  <si>
    <t>Comisiones Y Otros Gastos Bancarios De La Deuda Pública</t>
  </si>
  <si>
    <t>Incremento De Activos Financieros Corrientes</t>
  </si>
  <si>
    <t>Incremento De Activos Financieros No Corrientes</t>
  </si>
  <si>
    <t>Variación</t>
  </si>
  <si>
    <t>Dietas y Gastos de Representación</t>
  </si>
  <si>
    <t>Servicios Básicos</t>
  </si>
  <si>
    <t>Publicidad, Impresión y Encuadernación</t>
  </si>
  <si>
    <t>Productos y Útiles varios</t>
  </si>
  <si>
    <t>Productos Farmacéuticos</t>
  </si>
  <si>
    <t xml:space="preserve">Productos de Cuero, Caucho y Plástico </t>
  </si>
  <si>
    <t>Productos de Papel, Cartón e Impresos</t>
  </si>
  <si>
    <t xml:space="preserve">Productos Minerales, Metálicos y No Metálicos </t>
  </si>
  <si>
    <t>Combustibles, Lubricantes, Productos Químicos y Conexos</t>
  </si>
  <si>
    <t>Edificios, Estructuras, Tierras, Terrenos y Objetos De Valor</t>
  </si>
  <si>
    <t>Equipos De Defensa y Seguridad</t>
  </si>
  <si>
    <t>Maquinaria, Otros Equipos y Herramientas</t>
  </si>
  <si>
    <t>Vehículos y Equipo De Transporte, Tracción y Elevación</t>
  </si>
  <si>
    <t>Equipo e Instrumental, Científico y Laboratorio</t>
  </si>
  <si>
    <t>Mobiliario y Equipo</t>
  </si>
  <si>
    <t>Mobiliario y Equipo Educacional y Recreativo</t>
  </si>
  <si>
    <t xml:space="preserve">Presupuesto de Ingresos, Gastos y Aplicaciones Financieras </t>
  </si>
  <si>
    <t xml:space="preserve"> B-1 Remuneraciones y contribuciones:</t>
  </si>
  <si>
    <t>B-2 CONTRATACIÓN DE SERVICIOS</t>
  </si>
  <si>
    <t>B-3 MATERIALES Y SUMINISTROS</t>
  </si>
  <si>
    <t>B-4 TRANSFERENCIAS CORRIENTES</t>
  </si>
  <si>
    <t>B-5 TRANSFERENCIAS DE CAPITAL</t>
  </si>
  <si>
    <t>B-6 BIENES MUEBLES, INMUEBLES E INTANGIBLES</t>
  </si>
  <si>
    <t>B-7 OBRAS</t>
  </si>
  <si>
    <t>B-8 ADQUISICION DE ACTIVOS FINANCIEROS CON FINES DE POLÍTICA</t>
  </si>
  <si>
    <t>B-9 GASTOS FINANCIEROS</t>
  </si>
  <si>
    <t>Servicios de Conserv., Reparaciones Menores e Instalaciones Temporales</t>
  </si>
  <si>
    <t>Preparado por: Obispo Marte Javier</t>
  </si>
  <si>
    <t>Fuente: Departamento Ejecución de Presupuestaria</t>
  </si>
  <si>
    <t>Junio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</si>
</sst>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Old English Text MT"/>
      <family val="4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BA957"/>
        <bgColor indexed="64"/>
      </patternFill>
    </fill>
    <fill>
      <patternFill patternType="solid">
        <fgColor rgb="FFBDD7E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7">
    <xf numFmtId="0" fontId="0" fillId="0" borderId="0" xfId="0"/>
    <xf numFmtId="43" fontId="0" fillId="0" borderId="0" xfId="1" applyFont="1"/>
    <xf numFmtId="43" fontId="0" fillId="0" borderId="0" xfId="1" applyFont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4" fontId="5" fillId="5" borderId="1" xfId="0" applyNumberFormat="1" applyFont="1" applyFill="1" applyBorder="1" applyAlignment="1">
      <alignment horizontal="left" wrapText="1"/>
    </xf>
    <xf numFmtId="49" fontId="6" fillId="4" borderId="2" xfId="0" applyNumberFormat="1" applyFont="1" applyFill="1" applyBorder="1" applyAlignment="1">
      <alignment horizontal="left" vertical="center" wrapText="1"/>
    </xf>
    <xf numFmtId="0" fontId="0" fillId="3" borderId="0" xfId="0" applyFill="1" applyBorder="1"/>
    <xf numFmtId="0" fontId="0" fillId="0" borderId="8" xfId="0" applyBorder="1"/>
    <xf numFmtId="49" fontId="6" fillId="3" borderId="2" xfId="0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left" wrapText="1"/>
    </xf>
    <xf numFmtId="4" fontId="5" fillId="3" borderId="7" xfId="0" applyNumberFormat="1" applyFont="1" applyFill="1" applyBorder="1" applyAlignment="1">
      <alignment horizontal="left" wrapText="1"/>
    </xf>
    <xf numFmtId="49" fontId="10" fillId="4" borderId="2" xfId="0" applyNumberFormat="1" applyFont="1" applyFill="1" applyBorder="1" applyAlignment="1">
      <alignment horizontal="left" vertical="center" wrapText="1"/>
    </xf>
    <xf numFmtId="49" fontId="6" fillId="3" borderId="9" xfId="0" applyNumberFormat="1" applyFont="1" applyFill="1" applyBorder="1" applyAlignment="1">
      <alignment horizontal="left" vertical="center" wrapText="1"/>
    </xf>
    <xf numFmtId="49" fontId="10" fillId="4" borderId="10" xfId="0" applyNumberFormat="1" applyFont="1" applyFill="1" applyBorder="1" applyAlignment="1">
      <alignment horizontal="left" vertical="center" wrapText="1"/>
    </xf>
    <xf numFmtId="49" fontId="7" fillId="4" borderId="4" xfId="0" applyNumberFormat="1" applyFont="1" applyFill="1" applyBorder="1" applyAlignment="1">
      <alignment horizontal="left" vertical="center" wrapText="1"/>
    </xf>
    <xf numFmtId="4" fontId="5" fillId="5" borderId="12" xfId="0" applyNumberFormat="1" applyFont="1" applyFill="1" applyBorder="1" applyAlignment="1">
      <alignment horizontal="left" wrapText="1"/>
    </xf>
    <xf numFmtId="4" fontId="9" fillId="9" borderId="11" xfId="0" applyNumberFormat="1" applyFont="1" applyFill="1" applyBorder="1" applyAlignment="1">
      <alignment horizontal="left" wrapText="1"/>
    </xf>
    <xf numFmtId="0" fontId="0" fillId="9" borderId="0" xfId="0" applyFill="1" applyBorder="1"/>
    <xf numFmtId="0" fontId="5" fillId="0" borderId="0" xfId="0" applyFont="1" applyBorder="1" applyAlignment="1" applyProtection="1">
      <alignment horizontal="center" wrapText="1"/>
      <protection locked="0"/>
    </xf>
    <xf numFmtId="49" fontId="6" fillId="9" borderId="2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Border="1"/>
    <xf numFmtId="0" fontId="4" fillId="0" borderId="0" xfId="0" applyFont="1" applyBorder="1"/>
    <xf numFmtId="0" fontId="4" fillId="0" borderId="0" xfId="0" applyFont="1"/>
    <xf numFmtId="4" fontId="5" fillId="5" borderId="15" xfId="0" applyNumberFormat="1" applyFont="1" applyFill="1" applyBorder="1" applyAlignment="1">
      <alignment horizontal="left" wrapText="1"/>
    </xf>
    <xf numFmtId="49" fontId="11" fillId="8" borderId="13" xfId="0" applyNumberFormat="1" applyFont="1" applyFill="1" applyBorder="1" applyAlignment="1">
      <alignment vertical="center" wrapText="1"/>
    </xf>
    <xf numFmtId="49" fontId="11" fillId="8" borderId="0" xfId="0" applyNumberFormat="1" applyFont="1" applyFill="1" applyBorder="1" applyAlignment="1">
      <alignment vertical="center" wrapText="1"/>
    </xf>
    <xf numFmtId="49" fontId="11" fillId="8" borderId="14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 wrapText="1"/>
    </xf>
    <xf numFmtId="4" fontId="8" fillId="3" borderId="0" xfId="0" applyNumberFormat="1" applyFont="1" applyFill="1" applyBorder="1" applyAlignment="1">
      <alignment horizontal="left"/>
    </xf>
    <xf numFmtId="4" fontId="7" fillId="3" borderId="14" xfId="0" applyNumberFormat="1" applyFont="1" applyFill="1" applyBorder="1" applyAlignment="1">
      <alignment horizontal="center"/>
    </xf>
    <xf numFmtId="0" fontId="15" fillId="0" borderId="0" xfId="0" applyFont="1" applyBorder="1"/>
    <xf numFmtId="0" fontId="4" fillId="0" borderId="0" xfId="0" applyFont="1" applyBorder="1" applyAlignment="1">
      <alignment horizontal="center"/>
    </xf>
    <xf numFmtId="4" fontId="4" fillId="7" borderId="3" xfId="0" applyNumberFormat="1" applyFont="1" applyFill="1" applyBorder="1" applyAlignment="1">
      <alignment vertical="center" wrapText="1"/>
    </xf>
    <xf numFmtId="4" fontId="9" fillId="7" borderId="4" xfId="0" applyNumberFormat="1" applyFont="1" applyFill="1" applyBorder="1" applyAlignment="1">
      <alignment horizontal="left"/>
    </xf>
    <xf numFmtId="4" fontId="4" fillId="7" borderId="4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left" vertical="center" wrapText="1"/>
    </xf>
    <xf numFmtId="0" fontId="15" fillId="9" borderId="0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7" fillId="7" borderId="3" xfId="0" applyNumberFormat="1" applyFont="1" applyFill="1" applyBorder="1" applyAlignment="1">
      <alignment horizontal="center" vertical="center" wrapText="1"/>
    </xf>
    <xf numFmtId="4" fontId="9" fillId="7" borderId="4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" fontId="5" fillId="5" borderId="7" xfId="0" applyNumberFormat="1" applyFont="1" applyFill="1" applyBorder="1" applyAlignment="1">
      <alignment horizontal="center" wrapText="1"/>
    </xf>
    <xf numFmtId="4" fontId="9" fillId="9" borderId="11" xfId="0" applyNumberFormat="1" applyFont="1" applyFill="1" applyBorder="1" applyAlignment="1">
      <alignment horizontal="center" wrapText="1"/>
    </xf>
    <xf numFmtId="0" fontId="11" fillId="0" borderId="0" xfId="0" applyFont="1"/>
    <xf numFmtId="4" fontId="5" fillId="5" borderId="19" xfId="0" applyNumberFormat="1" applyFont="1" applyFill="1" applyBorder="1" applyAlignment="1">
      <alignment horizontal="left" wrapText="1"/>
    </xf>
    <xf numFmtId="49" fontId="6" fillId="4" borderId="10" xfId="0" applyNumberFormat="1" applyFont="1" applyFill="1" applyBorder="1" applyAlignment="1">
      <alignment horizontal="left" vertical="center" wrapText="1"/>
    </xf>
    <xf numFmtId="49" fontId="16" fillId="4" borderId="2" xfId="0" applyNumberFormat="1" applyFont="1" applyFill="1" applyBorder="1" applyAlignment="1">
      <alignment horizontal="left" vertical="center" wrapText="1"/>
    </xf>
    <xf numFmtId="4" fontId="5" fillId="5" borderId="19" xfId="0" applyNumberFormat="1" applyFont="1" applyFill="1" applyBorder="1" applyAlignment="1">
      <alignment horizontal="center" wrapText="1"/>
    </xf>
    <xf numFmtId="4" fontId="5" fillId="5" borderId="12" xfId="0" applyNumberFormat="1" applyFont="1" applyFill="1" applyBorder="1" applyAlignment="1">
      <alignment horizontal="center" wrapText="1"/>
    </xf>
    <xf numFmtId="0" fontId="13" fillId="0" borderId="0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8" fillId="0" borderId="16" xfId="0" applyFont="1" applyBorder="1" applyAlignment="1" applyProtection="1">
      <alignment horizontal="center" wrapText="1"/>
      <protection locked="0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/>
    </xf>
    <xf numFmtId="4" fontId="4" fillId="6" borderId="13" xfId="0" applyNumberFormat="1" applyFont="1" applyFill="1" applyBorder="1" applyAlignment="1">
      <alignment horizontal="left" vertical="center" wrapText="1"/>
    </xf>
    <xf numFmtId="4" fontId="4" fillId="6" borderId="0" xfId="0" applyNumberFormat="1" applyFont="1" applyFill="1" applyBorder="1" applyAlignment="1">
      <alignment horizontal="left" vertical="center" wrapText="1"/>
    </xf>
    <xf numFmtId="4" fontId="4" fillId="6" borderId="14" xfId="0" applyNumberFormat="1" applyFont="1" applyFill="1" applyBorder="1" applyAlignment="1">
      <alignment horizontal="left" vertical="center" wrapText="1"/>
    </xf>
    <xf numFmtId="4" fontId="4" fillId="8" borderId="13" xfId="0" applyNumberFormat="1" applyFont="1" applyFill="1" applyBorder="1" applyAlignment="1">
      <alignment horizontal="left" vertical="center" wrapText="1"/>
    </xf>
    <xf numFmtId="4" fontId="4" fillId="8" borderId="0" xfId="0" applyNumberFormat="1" applyFont="1" applyFill="1" applyBorder="1" applyAlignment="1">
      <alignment horizontal="left" vertical="center" wrapText="1"/>
    </xf>
    <xf numFmtId="4" fontId="4" fillId="8" borderId="14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33"/>
      <color rgb="FFFBA957"/>
      <color rgb="FF69D8FF"/>
      <color rgb="FFBDD7EE"/>
      <color rgb="FFCD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3200352</xdr:colOff>
      <xdr:row>0</xdr:row>
      <xdr:rowOff>94008</xdr:rowOff>
    </xdr:from>
    <xdr:ext cx="419745" cy="484322"/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352" y="94008"/>
          <a:ext cx="419745" cy="484322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9"/>
  <sheetViews>
    <sheetView showGridLines="0" tabSelected="1" view="pageBreakPreview" topLeftCell="A109" zoomScaleNormal="100" zoomScaleSheetLayoutView="100" workbookViewId="0">
      <selection activeCell="B124" sqref="B124"/>
    </sheetView>
  </sheetViews>
  <sheetFormatPr baseColWidth="10" defaultColWidth="9.140625" defaultRowHeight="15" x14ac:dyDescent="0.25"/>
  <cols>
    <col min="1" max="1" width="66.140625" customWidth="1"/>
    <col min="2" max="2" width="17.140625" customWidth="1"/>
    <col min="3" max="3" width="0.42578125" hidden="1" customWidth="1"/>
    <col min="4" max="5" width="9.140625" hidden="1" customWidth="1"/>
    <col min="6" max="6" width="0.7109375" hidden="1" customWidth="1"/>
    <col min="7" max="13" width="9.140625" hidden="1" customWidth="1"/>
    <col min="14" max="14" width="1" hidden="1" customWidth="1"/>
    <col min="15" max="20" width="9.140625" hidden="1" customWidth="1"/>
    <col min="21" max="21" width="0.5703125" hidden="1" customWidth="1"/>
    <col min="22" max="22" width="15.7109375" customWidth="1"/>
  </cols>
  <sheetData>
    <row r="1" spans="1:22" ht="43.5" customHeight="1" x14ac:dyDescent="0.3">
      <c r="A1" s="67"/>
      <c r="B1" s="67"/>
    </row>
    <row r="2" spans="1:22" ht="18" x14ac:dyDescent="0.25">
      <c r="A2" s="58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 ht="15.75" x14ac:dyDescent="0.25">
      <c r="A3" s="63" t="s">
        <v>12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2" ht="15.75" x14ac:dyDescent="0.25">
      <c r="A4" s="66" t="s">
        <v>13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2" ht="15.75" x14ac:dyDescent="0.25">
      <c r="A5" s="65" t="s">
        <v>14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18" x14ac:dyDescent="0.25">
      <c r="A6" s="58" t="s">
        <v>15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ht="15.75" x14ac:dyDescent="0.25">
      <c r="A7" s="63" t="s">
        <v>16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</row>
    <row r="8" spans="1:22" ht="16.5" thickBot="1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ht="18.75" x14ac:dyDescent="0.3">
      <c r="A9" s="59" t="s">
        <v>77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1"/>
    </row>
    <row r="10" spans="1:22" ht="15.75" x14ac:dyDescent="0.25">
      <c r="A10" s="62" t="s">
        <v>90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4"/>
    </row>
    <row r="11" spans="1:22" ht="16.5" thickBot="1" x14ac:dyDescent="0.3">
      <c r="A11" s="74" t="s">
        <v>43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6"/>
    </row>
    <row r="12" spans="1:22" ht="28.5" customHeight="1" thickBot="1" x14ac:dyDescent="0.3">
      <c r="A12" s="43" t="s">
        <v>0</v>
      </c>
      <c r="B12" s="42" t="s">
        <v>43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42" t="s">
        <v>60</v>
      </c>
    </row>
    <row r="13" spans="1:22" ht="15.75" customHeight="1" x14ac:dyDescent="0.25">
      <c r="A13" s="71" t="s">
        <v>6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3"/>
    </row>
    <row r="14" spans="1:22" x14ac:dyDescent="0.25">
      <c r="A14" s="29" t="s">
        <v>78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1"/>
    </row>
    <row r="15" spans="1:22" ht="15.75" x14ac:dyDescent="0.25">
      <c r="A15" s="15" t="s">
        <v>17</v>
      </c>
      <c r="B15" s="8">
        <v>693282794</v>
      </c>
      <c r="C15" s="2">
        <v>92451304</v>
      </c>
      <c r="D15" s="2">
        <v>108574070.25</v>
      </c>
      <c r="E15" s="2">
        <v>92451304</v>
      </c>
      <c r="F15" s="2">
        <v>108574070.25</v>
      </c>
      <c r="G15" s="2">
        <v>92451304</v>
      </c>
      <c r="H15" s="2">
        <v>108574070.25</v>
      </c>
      <c r="I15" s="2">
        <v>92451304</v>
      </c>
      <c r="J15" s="2">
        <v>108574070.25</v>
      </c>
      <c r="K15" s="2">
        <v>92451304</v>
      </c>
      <c r="L15" s="2">
        <v>108574070.25</v>
      </c>
      <c r="M15" s="2">
        <v>92451304</v>
      </c>
      <c r="N15" s="2">
        <v>108574070.25</v>
      </c>
      <c r="O15" s="2">
        <v>92451304</v>
      </c>
      <c r="P15" s="2">
        <v>108574070.25</v>
      </c>
      <c r="Q15" s="2">
        <v>92451304</v>
      </c>
      <c r="R15" s="2">
        <v>108574070.25</v>
      </c>
      <c r="S15" s="2">
        <v>92451304</v>
      </c>
      <c r="T15" s="2">
        <v>108574070.25</v>
      </c>
      <c r="U15" s="2">
        <v>92451304</v>
      </c>
      <c r="V15" s="50">
        <f>+B15/B113*100</f>
        <v>67.184790124105902</v>
      </c>
    </row>
    <row r="16" spans="1:22" ht="15.75" x14ac:dyDescent="0.25">
      <c r="A16" s="15" t="s">
        <v>18</v>
      </c>
      <c r="B16" s="8">
        <v>42494181</v>
      </c>
      <c r="C16" s="2">
        <v>4235400</v>
      </c>
      <c r="D16" s="2">
        <v>14544417.109999999</v>
      </c>
      <c r="E16" s="2">
        <v>4235400</v>
      </c>
      <c r="F16" s="2">
        <v>14544417.109999999</v>
      </c>
      <c r="G16" s="2">
        <v>4235400</v>
      </c>
      <c r="H16" s="2">
        <v>14544417.109999999</v>
      </c>
      <c r="I16" s="2">
        <v>4235400</v>
      </c>
      <c r="J16" s="2">
        <v>14544417.109999999</v>
      </c>
      <c r="K16" s="2">
        <v>4235400</v>
      </c>
      <c r="L16" s="2">
        <v>14544417.109999999</v>
      </c>
      <c r="M16" s="2">
        <v>4235400</v>
      </c>
      <c r="N16" s="2">
        <v>14544417.109999999</v>
      </c>
      <c r="O16" s="2">
        <v>4235400</v>
      </c>
      <c r="P16" s="2">
        <v>14544417.109999999</v>
      </c>
      <c r="Q16" s="2">
        <v>4235400</v>
      </c>
      <c r="R16" s="2">
        <v>14544417.109999999</v>
      </c>
      <c r="S16" s="2">
        <v>4235400</v>
      </c>
      <c r="T16" s="2">
        <v>14544417.109999999</v>
      </c>
      <c r="U16" s="2">
        <v>4235400</v>
      </c>
      <c r="V16" s="50">
        <f>+B16/B113*100</f>
        <v>4.118034742372056</v>
      </c>
    </row>
    <row r="17" spans="1:22" ht="15.75" x14ac:dyDescent="0.25">
      <c r="A17" s="15" t="s">
        <v>61</v>
      </c>
      <c r="B17" s="8">
        <v>1220970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50">
        <f>+B17/B113*100</f>
        <v>0.11832200929802622</v>
      </c>
    </row>
    <row r="18" spans="1:22" ht="15.75" x14ac:dyDescent="0.25">
      <c r="A18" s="15" t="s">
        <v>19</v>
      </c>
      <c r="B18" s="8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50">
        <f>+B18/B113*100</f>
        <v>0</v>
      </c>
    </row>
    <row r="19" spans="1:22" ht="16.5" thickBot="1" x14ac:dyDescent="0.3">
      <c r="A19" s="17" t="s">
        <v>20</v>
      </c>
      <c r="B19" s="8">
        <v>0</v>
      </c>
      <c r="C19" s="19">
        <v>10936129</v>
      </c>
      <c r="D19" s="19">
        <v>12769118.050000001</v>
      </c>
      <c r="E19" s="19">
        <v>10936129</v>
      </c>
      <c r="F19" s="19">
        <v>12769118.050000001</v>
      </c>
      <c r="G19" s="19">
        <v>10936129</v>
      </c>
      <c r="H19" s="19">
        <v>12769118.050000001</v>
      </c>
      <c r="I19" s="19">
        <v>10936129</v>
      </c>
      <c r="J19" s="19">
        <v>12769118.050000001</v>
      </c>
      <c r="K19" s="19">
        <v>10936129</v>
      </c>
      <c r="L19" s="19">
        <v>12769118.050000001</v>
      </c>
      <c r="M19" s="19">
        <v>10936129</v>
      </c>
      <c r="N19" s="19">
        <v>12769118.050000001</v>
      </c>
      <c r="O19" s="19">
        <v>10936129</v>
      </c>
      <c r="P19" s="19">
        <v>12769118.050000001</v>
      </c>
      <c r="Q19" s="19">
        <v>10936129</v>
      </c>
      <c r="R19" s="19">
        <v>12769118.050000001</v>
      </c>
      <c r="S19" s="19">
        <v>10936129</v>
      </c>
      <c r="T19" s="19">
        <v>12769118.050000001</v>
      </c>
      <c r="U19" s="19">
        <v>10936129</v>
      </c>
      <c r="V19" s="50">
        <f>+B19/B113*100</f>
        <v>0</v>
      </c>
    </row>
    <row r="20" spans="1:22" ht="16.5" thickBot="1" x14ac:dyDescent="0.3">
      <c r="A20" s="40" t="s">
        <v>5</v>
      </c>
      <c r="B20" s="20">
        <f>SUM(B15:B19)</f>
        <v>736997945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51">
        <f>SUM(V15:V19)</f>
        <v>71.421146875775989</v>
      </c>
    </row>
    <row r="21" spans="1:22" ht="15.75" x14ac:dyDescent="0.25">
      <c r="A21" s="16"/>
      <c r="B21" s="1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14"/>
    </row>
    <row r="22" spans="1:22" ht="15.75" x14ac:dyDescent="0.25">
      <c r="A22" s="71" t="s">
        <v>79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3"/>
    </row>
    <row r="23" spans="1:22" ht="15.75" x14ac:dyDescent="0.25">
      <c r="A23" s="9" t="s">
        <v>62</v>
      </c>
      <c r="B23" s="8">
        <v>17451521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0">
        <f>+B23/B113*100</f>
        <v>1.6911955494620667</v>
      </c>
    </row>
    <row r="24" spans="1:22" ht="15.75" x14ac:dyDescent="0.25">
      <c r="A24" s="9" t="s">
        <v>63</v>
      </c>
      <c r="B24" s="8">
        <v>10584314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0">
        <f>+B24/B113*100</f>
        <v>1.0257068556321851</v>
      </c>
    </row>
    <row r="25" spans="1:22" ht="15.75" x14ac:dyDescent="0.25">
      <c r="A25" s="9" t="s">
        <v>21</v>
      </c>
      <c r="B25" s="8">
        <v>1227406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0">
        <f>+B25/B113*100</f>
        <v>0.11894571049612453</v>
      </c>
    </row>
    <row r="26" spans="1:22" ht="15.75" x14ac:dyDescent="0.25">
      <c r="A26" s="9" t="s">
        <v>22</v>
      </c>
      <c r="B26" s="8">
        <v>758458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0">
        <f>+B26/B113*100</f>
        <v>7.3500802254078623E-2</v>
      </c>
    </row>
    <row r="27" spans="1:22" ht="15.75" x14ac:dyDescent="0.25">
      <c r="A27" s="9" t="s">
        <v>23</v>
      </c>
      <c r="B27" s="8">
        <v>2758465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0">
        <f>+B27/B113*100</f>
        <v>0.26731788772720044</v>
      </c>
    </row>
    <row r="28" spans="1:22" ht="15.75" x14ac:dyDescent="0.25">
      <c r="A28" s="9" t="s">
        <v>24</v>
      </c>
      <c r="B28" s="8">
        <v>1595343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0">
        <f>+B28/B113*100</f>
        <v>0.15460182418858859</v>
      </c>
    </row>
    <row r="29" spans="1:22" ht="15.75" x14ac:dyDescent="0.25">
      <c r="A29" s="15" t="s">
        <v>87</v>
      </c>
      <c r="B29" s="8">
        <v>2506193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50">
        <f>+B29/B113*100</f>
        <v>0.24287066139925487</v>
      </c>
    </row>
    <row r="30" spans="1:22" ht="15.75" x14ac:dyDescent="0.25">
      <c r="A30" s="23" t="s">
        <v>25</v>
      </c>
      <c r="B30" s="8">
        <v>3375109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0">
        <f>+B30/B113*100</f>
        <v>0.32707575000192629</v>
      </c>
    </row>
    <row r="31" spans="1:22" ht="16.5" thickBot="1" x14ac:dyDescent="0.3">
      <c r="A31" s="17" t="s">
        <v>26</v>
      </c>
      <c r="B31" s="8"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50">
        <f>+B31/B113*100</f>
        <v>0</v>
      </c>
    </row>
    <row r="32" spans="1:22" ht="16.5" thickBot="1" x14ac:dyDescent="0.3">
      <c r="A32" s="40" t="s">
        <v>5</v>
      </c>
      <c r="B32" s="20">
        <f>SUM(B23:B31)</f>
        <v>40256809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51">
        <f>SUM(V23:V31)</f>
        <v>3.901215041161425</v>
      </c>
    </row>
    <row r="33" spans="1:22" ht="15.75" x14ac:dyDescent="0.25">
      <c r="A33" s="12"/>
      <c r="B33" s="1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14"/>
    </row>
    <row r="34" spans="1:22" ht="15.75" x14ac:dyDescent="0.25">
      <c r="A34" s="71" t="s">
        <v>80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3"/>
    </row>
    <row r="35" spans="1:22" ht="15.75" x14ac:dyDescent="0.25">
      <c r="A35" s="9" t="s">
        <v>27</v>
      </c>
      <c r="B35" s="8">
        <v>1400332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0">
        <f>+B35/B113*100</f>
        <v>0.13570365850456903</v>
      </c>
    </row>
    <row r="36" spans="1:22" ht="15.75" x14ac:dyDescent="0.25">
      <c r="A36" s="9" t="s">
        <v>28</v>
      </c>
      <c r="B36" s="8">
        <v>1078441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0">
        <f>+B36/B113*100</f>
        <v>0.10450977995312963</v>
      </c>
    </row>
    <row r="37" spans="1:22" ht="15.75" x14ac:dyDescent="0.25">
      <c r="A37" s="9" t="s">
        <v>67</v>
      </c>
      <c r="B37" s="8">
        <v>1827081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0">
        <f>+B37/B113*100</f>
        <v>0.17705913746467727</v>
      </c>
    </row>
    <row r="38" spans="1:22" ht="15.75" x14ac:dyDescent="0.25">
      <c r="A38" s="9" t="s">
        <v>65</v>
      </c>
      <c r="B38" s="8">
        <v>196053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0">
        <f>+B38/B113*100</f>
        <v>1.8999144032126859E-2</v>
      </c>
    </row>
    <row r="39" spans="1:22" ht="15.75" x14ac:dyDescent="0.25">
      <c r="A39" s="9" t="s">
        <v>66</v>
      </c>
      <c r="B39" s="8">
        <v>849243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50">
        <f>+B39/B113*100</f>
        <v>8.2298613514077884E-2</v>
      </c>
    </row>
    <row r="40" spans="1:22" ht="15.75" x14ac:dyDescent="0.25">
      <c r="A40" s="9" t="s">
        <v>68</v>
      </c>
      <c r="B40" s="8">
        <v>4431032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0">
        <f>+B40/B113*100</f>
        <v>0.42940335102734029</v>
      </c>
    </row>
    <row r="41" spans="1:22" ht="15.75" x14ac:dyDescent="0.25">
      <c r="A41" s="9" t="s">
        <v>69</v>
      </c>
      <c r="B41" s="8">
        <v>6348194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0">
        <f>+B41/B113*100</f>
        <v>0.61519207637671214</v>
      </c>
    </row>
    <row r="42" spans="1:22" ht="16.5" thickBot="1" x14ac:dyDescent="0.3">
      <c r="A42" s="17" t="s">
        <v>64</v>
      </c>
      <c r="B42" s="8">
        <v>2732509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50">
        <f>+B42/B113*100</f>
        <v>0.26480253839565288</v>
      </c>
    </row>
    <row r="43" spans="1:22" ht="16.5" thickBot="1" x14ac:dyDescent="0.3">
      <c r="A43" s="40" t="s">
        <v>5</v>
      </c>
      <c r="B43" s="20">
        <f>SUM(B35:B42)</f>
        <v>18862885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51">
        <f>SUM(V35:V42)</f>
        <v>1.827968299268286</v>
      </c>
    </row>
    <row r="44" spans="1:22" ht="15.75" x14ac:dyDescent="0.25">
      <c r="A44" s="12"/>
      <c r="B44" s="1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14"/>
    </row>
    <row r="45" spans="1:22" ht="15.75" x14ac:dyDescent="0.25">
      <c r="A45" s="71" t="s">
        <v>81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3"/>
    </row>
    <row r="46" spans="1:22" ht="15.75" x14ac:dyDescent="0.25">
      <c r="A46" s="9" t="s">
        <v>29</v>
      </c>
      <c r="B46" s="8">
        <v>199626485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50">
        <f>+B46/B113*100</f>
        <v>19.345444043917777</v>
      </c>
    </row>
    <row r="47" spans="1:22" ht="15.75" x14ac:dyDescent="0.25">
      <c r="A47" s="9" t="s">
        <v>30</v>
      </c>
      <c r="B47" s="8">
        <v>0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50">
        <f>+B47/B113*100</f>
        <v>0</v>
      </c>
    </row>
    <row r="48" spans="1:22" ht="15.75" x14ac:dyDescent="0.25">
      <c r="A48" s="9" t="s">
        <v>31</v>
      </c>
      <c r="B48" s="8">
        <v>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50">
        <f>+B48/B113*100</f>
        <v>0</v>
      </c>
    </row>
    <row r="49" spans="1:22" ht="15.75" x14ac:dyDescent="0.25">
      <c r="A49" s="9" t="s">
        <v>32</v>
      </c>
      <c r="B49" s="8">
        <v>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50">
        <f>+B49/B113*100</f>
        <v>0</v>
      </c>
    </row>
    <row r="50" spans="1:22" ht="15.75" x14ac:dyDescent="0.25">
      <c r="A50" s="9" t="s">
        <v>33</v>
      </c>
      <c r="B50" s="8">
        <v>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50">
        <f>+B50/B113*100</f>
        <v>0</v>
      </c>
    </row>
    <row r="51" spans="1:22" ht="15.75" x14ac:dyDescent="0.25">
      <c r="A51" s="9" t="s">
        <v>34</v>
      </c>
      <c r="B51" s="8">
        <v>55542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50">
        <f>+B51/B113*100</f>
        <v>5.3824754420100183E-3</v>
      </c>
    </row>
    <row r="52" spans="1:22" ht="16.5" thickBot="1" x14ac:dyDescent="0.3">
      <c r="A52" s="17" t="s">
        <v>35</v>
      </c>
      <c r="B52" s="8">
        <v>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50">
        <f>+B52/B113*100</f>
        <v>0</v>
      </c>
    </row>
    <row r="53" spans="1:22" ht="16.5" thickBot="1" x14ac:dyDescent="0.3">
      <c r="A53" s="40" t="s">
        <v>5</v>
      </c>
      <c r="B53" s="20">
        <f>SUM(B46:B52)</f>
        <v>199682027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51">
        <f>SUM(V46:V52)</f>
        <v>19.350826519359785</v>
      </c>
    </row>
    <row r="54" spans="1:22" ht="15.75" x14ac:dyDescent="0.25">
      <c r="A54" s="12"/>
      <c r="B54" s="1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14"/>
    </row>
    <row r="55" spans="1:22" ht="15.75" x14ac:dyDescent="0.25">
      <c r="A55" s="71" t="s">
        <v>82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3"/>
    </row>
    <row r="56" spans="1:22" ht="15.75" x14ac:dyDescent="0.25">
      <c r="A56" s="9" t="s">
        <v>36</v>
      </c>
      <c r="B56" s="8">
        <v>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50">
        <f>+B56/B113*100</f>
        <v>0</v>
      </c>
    </row>
    <row r="57" spans="1:22" ht="15.75" x14ac:dyDescent="0.25">
      <c r="A57" s="9" t="s">
        <v>37</v>
      </c>
      <c r="B57" s="8">
        <v>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50">
        <f>+B57/B113*100</f>
        <v>0</v>
      </c>
    </row>
    <row r="58" spans="1:22" ht="15.75" x14ac:dyDescent="0.25">
      <c r="A58" s="9" t="s">
        <v>38</v>
      </c>
      <c r="B58" s="8">
        <v>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50">
        <f>+B58/B113*100</f>
        <v>0</v>
      </c>
    </row>
    <row r="59" spans="1:22" ht="15.75" x14ac:dyDescent="0.25">
      <c r="A59" s="9" t="s">
        <v>39</v>
      </c>
      <c r="B59" s="8">
        <v>0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50">
        <f>+B59/B113*100</f>
        <v>0</v>
      </c>
    </row>
    <row r="60" spans="1:22" ht="15.75" x14ac:dyDescent="0.25">
      <c r="A60" s="9" t="s">
        <v>42</v>
      </c>
      <c r="B60" s="8">
        <v>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50">
        <f>+B60/B113*100</f>
        <v>0</v>
      </c>
    </row>
    <row r="61" spans="1:22" ht="15.75" x14ac:dyDescent="0.25">
      <c r="A61" s="9" t="s">
        <v>40</v>
      </c>
      <c r="B61" s="8">
        <v>0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50">
        <f>+B61/B113*100</f>
        <v>0</v>
      </c>
    </row>
    <row r="62" spans="1:22" ht="16.5" thickBot="1" x14ac:dyDescent="0.3">
      <c r="A62" s="9" t="s">
        <v>41</v>
      </c>
      <c r="B62" s="19">
        <v>0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50">
        <f>+B62/B113*100</f>
        <v>0</v>
      </c>
    </row>
    <row r="63" spans="1:22" ht="16.5" thickBot="1" x14ac:dyDescent="0.3">
      <c r="A63" s="40" t="s">
        <v>5</v>
      </c>
      <c r="B63" s="20">
        <f>SUM(B56:B62)</f>
        <v>0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51">
        <f>SUM(V56:V62)</f>
        <v>0</v>
      </c>
    </row>
    <row r="64" spans="1:22" ht="15.75" x14ac:dyDescent="0.25">
      <c r="A64" s="12"/>
      <c r="B64" s="1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4"/>
    </row>
    <row r="65" spans="1:22" ht="15.75" x14ac:dyDescent="0.25">
      <c r="A65" s="71" t="s">
        <v>83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3"/>
    </row>
    <row r="66" spans="1:22" ht="15.75" x14ac:dyDescent="0.25">
      <c r="A66" s="9" t="s">
        <v>75</v>
      </c>
      <c r="B66" s="8">
        <v>4803029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50">
        <f>+B66/B113*100</f>
        <v>0.46545291202624928</v>
      </c>
    </row>
    <row r="67" spans="1:22" ht="15.75" x14ac:dyDescent="0.25">
      <c r="A67" s="9" t="s">
        <v>76</v>
      </c>
      <c r="B67" s="8">
        <v>1377700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50">
        <f>+B67/B113*100</f>
        <v>0.13351043204164781</v>
      </c>
    </row>
    <row r="68" spans="1:22" ht="15.75" x14ac:dyDescent="0.25">
      <c r="A68" s="9" t="s">
        <v>74</v>
      </c>
      <c r="B68" s="8">
        <v>11119881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50">
        <f>+B68/B113*100</f>
        <v>1.0776076914870514</v>
      </c>
    </row>
    <row r="69" spans="1:22" ht="15.75" x14ac:dyDescent="0.25">
      <c r="A69" s="9" t="s">
        <v>73</v>
      </c>
      <c r="B69" s="8">
        <v>972890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50">
        <f>+B69/B113*100</f>
        <v>9.428102215939517E-2</v>
      </c>
    </row>
    <row r="70" spans="1:22" ht="15.75" x14ac:dyDescent="0.25">
      <c r="A70" s="9" t="s">
        <v>72</v>
      </c>
      <c r="B70" s="8">
        <v>7191919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50">
        <f>+B70/B113*100</f>
        <v>0.69695595042355785</v>
      </c>
    </row>
    <row r="71" spans="1:22" ht="15.75" x14ac:dyDescent="0.25">
      <c r="A71" s="9" t="s">
        <v>71</v>
      </c>
      <c r="B71" s="8">
        <v>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50">
        <f>+B71/B113*100</f>
        <v>0</v>
      </c>
    </row>
    <row r="72" spans="1:22" ht="15.75" x14ac:dyDescent="0.25">
      <c r="A72" s="9" t="s">
        <v>47</v>
      </c>
      <c r="B72" s="8">
        <v>0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50">
        <f>+B72/B113*100</f>
        <v>0</v>
      </c>
    </row>
    <row r="73" spans="1:22" ht="15.75" x14ac:dyDescent="0.25">
      <c r="A73" s="9" t="s">
        <v>48</v>
      </c>
      <c r="B73" s="8">
        <v>0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50">
        <f>+B73/B113*100</f>
        <v>0</v>
      </c>
    </row>
    <row r="74" spans="1:22" ht="16.5" thickBot="1" x14ac:dyDescent="0.3">
      <c r="A74" s="9" t="s">
        <v>70</v>
      </c>
      <c r="B74" s="8">
        <v>964863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50">
        <f>+B74/B113*100</f>
        <v>9.3503140009436325E-2</v>
      </c>
    </row>
    <row r="75" spans="1:22" ht="16.5" thickBot="1" x14ac:dyDescent="0.3">
      <c r="A75" s="40" t="s">
        <v>5</v>
      </c>
      <c r="B75" s="20">
        <f>SUM(B66:B74)</f>
        <v>26430282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51">
        <f>SUM(V66:V74)</f>
        <v>2.5613111481473378</v>
      </c>
    </row>
    <row r="76" spans="1:22" ht="15.75" x14ac:dyDescent="0.25">
      <c r="A76" s="12"/>
      <c r="B76" s="1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14"/>
    </row>
    <row r="77" spans="1:22" ht="15.75" x14ac:dyDescent="0.25">
      <c r="A77" s="71" t="s">
        <v>84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3"/>
    </row>
    <row r="78" spans="1:22" ht="15.75" x14ac:dyDescent="0.25">
      <c r="A78" s="9" t="s">
        <v>49</v>
      </c>
      <c r="B78" s="8">
        <v>8784933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50">
        <f>+B78/B113*100</f>
        <v>0.85133207540606015</v>
      </c>
    </row>
    <row r="79" spans="1:22" ht="15.75" x14ac:dyDescent="0.25">
      <c r="A79" s="9" t="s">
        <v>50</v>
      </c>
      <c r="B79" s="8">
        <v>880502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50">
        <f>+B79/B113*100</f>
        <v>8.5327867049092662E-2</v>
      </c>
    </row>
    <row r="80" spans="1:22" ht="19.5" customHeight="1" x14ac:dyDescent="0.25">
      <c r="A80" s="9" t="s">
        <v>51</v>
      </c>
      <c r="B80" s="8">
        <v>0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50">
        <f>+B80/B113*100</f>
        <v>0</v>
      </c>
    </row>
    <row r="81" spans="1:22" ht="16.5" thickBot="1" x14ac:dyDescent="0.3">
      <c r="A81" s="55" t="s">
        <v>52</v>
      </c>
      <c r="B81" s="19">
        <v>0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50">
        <f>+B81/B113*100</f>
        <v>0</v>
      </c>
    </row>
    <row r="82" spans="1:22" ht="16.5" thickBot="1" x14ac:dyDescent="0.3">
      <c r="A82" s="40" t="s">
        <v>5</v>
      </c>
      <c r="B82" s="20">
        <f>SUM(B78:B81)</f>
        <v>9665435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51">
        <f>SUM(V78:V81)</f>
        <v>0.93665994245515283</v>
      </c>
    </row>
    <row r="83" spans="1:22" ht="15.75" customHeight="1" thickBot="1" x14ac:dyDescent="0.3">
      <c r="A83" s="12"/>
      <c r="B83" s="13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4"/>
    </row>
    <row r="84" spans="1:22" ht="15.75" x14ac:dyDescent="0.25">
      <c r="A84" s="71" t="s">
        <v>85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3"/>
    </row>
    <row r="85" spans="1:22" ht="15.75" x14ac:dyDescent="0.25">
      <c r="A85" s="9" t="s">
        <v>53</v>
      </c>
      <c r="B85" s="53">
        <v>9000</v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6">
        <f>+B85/B113*100</f>
        <v>8.7217383202063594E-4</v>
      </c>
    </row>
    <row r="86" spans="1:22" ht="16.5" thickBot="1" x14ac:dyDescent="0.3">
      <c r="A86" s="54" t="s">
        <v>54</v>
      </c>
      <c r="B86" s="19">
        <v>0</v>
      </c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57">
        <f>+B86/B113*100</f>
        <v>0</v>
      </c>
    </row>
    <row r="87" spans="1:22" ht="19.5" thickBot="1" x14ac:dyDescent="0.3">
      <c r="A87" s="18" t="s">
        <v>5</v>
      </c>
      <c r="B87" s="20">
        <f>SUM(B85:B86)</f>
        <v>9000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51">
        <f>SUM(V85:V86)</f>
        <v>8.7217383202063594E-4</v>
      </c>
    </row>
    <row r="88" spans="1:22" ht="15.75" x14ac:dyDescent="0.25">
      <c r="A88" s="12"/>
      <c r="B88" s="1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14"/>
    </row>
    <row r="89" spans="1:22" ht="15.75" x14ac:dyDescent="0.25">
      <c r="A89" s="71" t="s">
        <v>86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3"/>
    </row>
    <row r="90" spans="1:22" ht="15.75" x14ac:dyDescent="0.25">
      <c r="A90" s="9" t="s">
        <v>55</v>
      </c>
      <c r="B90" s="8">
        <v>0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50">
        <f>+B90/B113*100</f>
        <v>0</v>
      </c>
    </row>
    <row r="91" spans="1:22" ht="15.75" x14ac:dyDescent="0.25">
      <c r="A91" s="9" t="s">
        <v>56</v>
      </c>
      <c r="B91" s="8">
        <v>0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50">
        <f>+B91/B113*100</f>
        <v>0</v>
      </c>
    </row>
    <row r="92" spans="1:22" ht="16.5" thickBot="1" x14ac:dyDescent="0.3">
      <c r="A92" s="9" t="s">
        <v>57</v>
      </c>
      <c r="B92" s="19">
        <v>0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50">
        <f>+B92/B113*100</f>
        <v>0</v>
      </c>
    </row>
    <row r="93" spans="1:22" ht="19.5" thickBot="1" x14ac:dyDescent="0.3">
      <c r="A93" s="18" t="s">
        <v>5</v>
      </c>
      <c r="B93" s="20">
        <f>SUM(B90:B92)</f>
        <v>0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51">
        <f>SUM(V90:V92)</f>
        <v>0</v>
      </c>
    </row>
    <row r="94" spans="1:22" ht="16.5" thickBot="1" x14ac:dyDescent="0.3">
      <c r="A94" s="12"/>
      <c r="B94" s="1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14"/>
    </row>
    <row r="95" spans="1:22" ht="16.5" thickBot="1" x14ac:dyDescent="0.3">
      <c r="A95" s="37" t="s">
        <v>1</v>
      </c>
      <c r="B95" s="38">
        <f>SUM(B93+B82+B75+B63+B53+B43+B32+B20+B87)</f>
        <v>1031904383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9">
        <f>SUM(V20+V32+V43+V53+V63+V75+V82+V93)</f>
        <v>99.999127826167978</v>
      </c>
    </row>
    <row r="96" spans="1:22" ht="18.75" x14ac:dyDescent="0.3">
      <c r="A96" s="32"/>
      <c r="B96" s="33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34"/>
    </row>
    <row r="97" spans="1:22" ht="15.75" x14ac:dyDescent="0.25">
      <c r="A97" s="68" t="s">
        <v>7</v>
      </c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70"/>
    </row>
    <row r="98" spans="1:22" ht="15.75" x14ac:dyDescent="0.25">
      <c r="A98" s="68" t="s">
        <v>8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70"/>
    </row>
    <row r="99" spans="1:22" ht="15.75" x14ac:dyDescent="0.25">
      <c r="A99" s="9" t="s">
        <v>58</v>
      </c>
      <c r="B99" s="8">
        <v>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50">
        <f>+B99/B113*100</f>
        <v>0</v>
      </c>
    </row>
    <row r="100" spans="1:22" ht="16.5" thickBot="1" x14ac:dyDescent="0.3">
      <c r="A100" s="9" t="s">
        <v>59</v>
      </c>
      <c r="B100" s="28">
        <v>0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50">
        <f>+B100/B113*100</f>
        <v>0</v>
      </c>
    </row>
    <row r="101" spans="1:22" ht="19.5" thickBot="1" x14ac:dyDescent="0.3">
      <c r="A101" s="18" t="s">
        <v>5</v>
      </c>
      <c r="B101" s="20">
        <f>SUM(B97:B100)</f>
        <v>0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51">
        <f>SUM(V99:V100)</f>
        <v>0</v>
      </c>
    </row>
    <row r="102" spans="1:22" ht="15.75" x14ac:dyDescent="0.25">
      <c r="A102" s="12"/>
      <c r="B102" s="1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14"/>
    </row>
    <row r="103" spans="1:22" ht="15.75" x14ac:dyDescent="0.25">
      <c r="A103" s="68" t="s">
        <v>9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70"/>
    </row>
    <row r="104" spans="1:22" ht="15.75" x14ac:dyDescent="0.25">
      <c r="A104" s="9" t="s">
        <v>45</v>
      </c>
      <c r="B104" s="8">
        <v>0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50">
        <f>+B104/B113*100</f>
        <v>0</v>
      </c>
    </row>
    <row r="105" spans="1:22" ht="16.5" thickBot="1" x14ac:dyDescent="0.3">
      <c r="A105" s="9" t="s">
        <v>44</v>
      </c>
      <c r="B105" s="28">
        <v>0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50">
        <f>+B105/B113*100</f>
        <v>0</v>
      </c>
    </row>
    <row r="106" spans="1:22" ht="19.5" thickBot="1" x14ac:dyDescent="0.3">
      <c r="A106" s="18" t="s">
        <v>5</v>
      </c>
      <c r="B106" s="20">
        <f>SUM(B103:B105)</f>
        <v>0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51">
        <f>SUM(V105)</f>
        <v>0</v>
      </c>
    </row>
    <row r="107" spans="1:22" ht="15.75" x14ac:dyDescent="0.25">
      <c r="A107" s="12"/>
      <c r="B107" s="1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14"/>
    </row>
    <row r="108" spans="1:22" ht="15.75" x14ac:dyDescent="0.25">
      <c r="A108" s="68" t="s">
        <v>10</v>
      </c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70"/>
    </row>
    <row r="109" spans="1:22" ht="16.5" thickBot="1" x14ac:dyDescent="0.3">
      <c r="A109" s="9" t="s">
        <v>46</v>
      </c>
      <c r="B109" s="28">
        <v>0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50">
        <f>+B109/B113*100</f>
        <v>0</v>
      </c>
    </row>
    <row r="110" spans="1:22" ht="19.5" thickBot="1" x14ac:dyDescent="0.3">
      <c r="A110" s="18" t="s">
        <v>5</v>
      </c>
      <c r="B110" s="20">
        <f>SUM(B108:B109)</f>
        <v>0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51">
        <f>SUM(V109)</f>
        <v>0</v>
      </c>
    </row>
    <row r="111" spans="1:22" ht="16.5" thickBot="1" x14ac:dyDescent="0.3">
      <c r="A111" s="12"/>
      <c r="B111" s="1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14"/>
    </row>
    <row r="112" spans="1:22" ht="19.5" thickBot="1" x14ac:dyDescent="0.3">
      <c r="A112" s="44" t="s">
        <v>2</v>
      </c>
      <c r="B112" s="45">
        <f>SUM(B110+B106+B101)</f>
        <v>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5">
        <f>SUM(V110+V106+V101)</f>
        <v>0</v>
      </c>
    </row>
    <row r="113" spans="1:22" ht="23.25" customHeight="1" thickBot="1" x14ac:dyDescent="0.3">
      <c r="A113" s="44" t="s">
        <v>3</v>
      </c>
      <c r="B113" s="45">
        <f>+B112+B95</f>
        <v>1031904383</v>
      </c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5">
        <f>SUM(V112+V95)</f>
        <v>99.999127826167978</v>
      </c>
    </row>
    <row r="114" spans="1:22" x14ac:dyDescent="0.25">
      <c r="A114" s="52" t="s">
        <v>89</v>
      </c>
      <c r="B114" s="1" t="s">
        <v>4</v>
      </c>
      <c r="V114" s="1"/>
    </row>
    <row r="116" spans="1:22" ht="15.75" x14ac:dyDescent="0.25">
      <c r="A116" s="24"/>
      <c r="B116" s="24"/>
    </row>
    <row r="117" spans="1:22" ht="15.75" x14ac:dyDescent="0.25">
      <c r="A117" s="24"/>
      <c r="B117" s="24"/>
    </row>
    <row r="118" spans="1:22" ht="15.75" x14ac:dyDescent="0.25">
      <c r="A118" s="27" t="s">
        <v>88</v>
      </c>
      <c r="B118" s="25"/>
      <c r="V118" s="3"/>
    </row>
    <row r="119" spans="1:22" ht="15.75" x14ac:dyDescent="0.25">
      <c r="A119" s="25"/>
      <c r="B119" s="24"/>
    </row>
    <row r="120" spans="1:22" ht="15.75" x14ac:dyDescent="0.25">
      <c r="A120" s="26"/>
      <c r="B120" s="27"/>
    </row>
    <row r="121" spans="1:22" ht="15.75" x14ac:dyDescent="0.25">
      <c r="A121" s="24"/>
      <c r="B121" s="24"/>
    </row>
    <row r="124" spans="1:22" x14ac:dyDescent="0.25">
      <c r="B124" s="49"/>
    </row>
    <row r="125" spans="1:22" x14ac:dyDescent="0.25">
      <c r="A125" s="7"/>
      <c r="B125" s="6"/>
      <c r="V125" s="7"/>
    </row>
    <row r="126" spans="1:22" x14ac:dyDescent="0.25">
      <c r="A126" s="5"/>
      <c r="B126" s="5"/>
      <c r="V126" s="5"/>
    </row>
    <row r="127" spans="1:22" x14ac:dyDescent="0.25">
      <c r="A127" s="4"/>
      <c r="B127" s="4"/>
      <c r="V127" s="4"/>
    </row>
    <row r="128" spans="1:22" x14ac:dyDescent="0.25">
      <c r="B128" s="48"/>
    </row>
    <row r="129" spans="2:2" x14ac:dyDescent="0.25">
      <c r="B129" s="49"/>
    </row>
  </sheetData>
  <mergeCells count="23">
    <mergeCell ref="A1:B1"/>
    <mergeCell ref="A108:V108"/>
    <mergeCell ref="A103:V103"/>
    <mergeCell ref="A97:V97"/>
    <mergeCell ref="A98:V98"/>
    <mergeCell ref="A84:V84"/>
    <mergeCell ref="A77:V77"/>
    <mergeCell ref="A65:V65"/>
    <mergeCell ref="A55:V55"/>
    <mergeCell ref="A45:V45"/>
    <mergeCell ref="A22:V22"/>
    <mergeCell ref="A34:V34"/>
    <mergeCell ref="A13:V13"/>
    <mergeCell ref="A89:V89"/>
    <mergeCell ref="A11:V11"/>
    <mergeCell ref="A3:V3"/>
    <mergeCell ref="A2:V2"/>
    <mergeCell ref="A9:V9"/>
    <mergeCell ref="A10:V10"/>
    <mergeCell ref="A7:V7"/>
    <mergeCell ref="A6:V6"/>
    <mergeCell ref="A5:V5"/>
    <mergeCell ref="A4:V4"/>
  </mergeCells>
  <printOptions horizontalCentered="1"/>
  <pageMargins left="0" right="0" top="0.5" bottom="0.74803149606299202" header="0.31496062992126" footer="0.31496062992126"/>
  <pageSetup scale="93" orientation="portrait" r:id="rId1"/>
  <headerFooter>
    <oddFooter>&amp;RPágina &amp;P</oddFooter>
  </headerFooter>
  <rowBreaks count="2" manualBreakCount="2">
    <brk id="44" max="21" man="1"/>
    <brk id="82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JORDDY BELTRE GALVAN</cp:lastModifiedBy>
  <cp:revision/>
  <cp:lastPrinted>2022-07-06T15:38:28Z</cp:lastPrinted>
  <dcterms:created xsi:type="dcterms:W3CDTF">2018-04-17T18:57:16Z</dcterms:created>
  <dcterms:modified xsi:type="dcterms:W3CDTF">2022-07-06T15:39:53Z</dcterms:modified>
  <cp:category/>
  <cp:contentStatus/>
</cp:coreProperties>
</file>