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16815" windowHeight="7755"/>
  </bookViews>
  <sheets>
    <sheet name="Ingresos -Egresos  Mayo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5" l="1"/>
  <c r="D44" i="5"/>
  <c r="D30" i="5" l="1"/>
  <c r="D23" i="5" l="1"/>
  <c r="D58" i="5" l="1"/>
  <c r="D60" i="5" s="1"/>
  <c r="D47" i="5"/>
  <c r="D32" i="5" l="1"/>
  <c r="D15" i="5" l="1"/>
  <c r="D41" i="5" l="1"/>
  <c r="D49" i="5" s="1"/>
  <c r="D19" i="5" l="1"/>
  <c r="D25" i="5" s="1"/>
  <c r="D62" i="5" l="1"/>
  <c r="F43" i="5" l="1"/>
  <c r="F53" i="5"/>
  <c r="F57" i="5"/>
  <c r="F58" i="5" s="1"/>
  <c r="F46" i="5"/>
  <c r="F47" i="5" s="1"/>
  <c r="F54" i="5"/>
  <c r="F39" i="5"/>
  <c r="F40" i="5"/>
  <c r="D34" i="5"/>
  <c r="F55" i="5" l="1"/>
  <c r="F60" i="5" s="1"/>
  <c r="F29" i="5"/>
  <c r="F30" i="5" s="1"/>
  <c r="F44" i="5"/>
  <c r="F21" i="5"/>
  <c r="F18" i="5"/>
  <c r="F22" i="5"/>
  <c r="F17" i="5"/>
  <c r="F12" i="5"/>
  <c r="F38" i="5"/>
  <c r="F41" i="5" s="1"/>
  <c r="F13" i="5"/>
  <c r="F11" i="5"/>
  <c r="F14" i="5"/>
  <c r="F49" i="5" l="1"/>
  <c r="F23" i="5"/>
  <c r="F32" i="5"/>
  <c r="F19" i="5"/>
  <c r="F15" i="5"/>
  <c r="F62" i="5" l="1"/>
  <c r="F25" i="5"/>
  <c r="F34" i="5" s="1"/>
</calcChain>
</file>

<file path=xl/sharedStrings.xml><?xml version="1.0" encoding="utf-8"?>
<sst xmlns="http://schemas.openxmlformats.org/spreadsheetml/2006/main" count="49" uniqueCount="48">
  <si>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</si>
  <si>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</si>
  <si>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</si>
  <si>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</si>
  <si>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</si>
  <si>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</si>
  <si>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</si>
  <si>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</si>
  <si>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</si>
  <si>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</si>
  <si>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</si>
  <si>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</si>
  <si>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</si>
  <si>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</si>
  <si>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</si>
  <si>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</si>
  <si>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</si>
  <si>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</si>
  <si>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</si>
  <si>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</si>
  <si>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</si>
  <si>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</si>
  <si>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</si>
  <si>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</si>
  <si>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</si>
  <si>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Total Ingresos Corrientes y de Capital</t>
  </si>
  <si>
    <t>Materiales y Suministros</t>
  </si>
  <si>
    <t xml:space="preserve">Maquinarias y Equipos Nuevos y del Exterior </t>
  </si>
  <si>
    <t xml:space="preserve">  Universidad Autónoma de Santo Domingo</t>
  </si>
  <si>
    <t xml:space="preserve">      Departamento Ejecución de Presupuesto</t>
  </si>
  <si>
    <t>Valor RD$</t>
  </si>
  <si>
    <t>Ingresos, Gastos y Aplicaciones Financieras</t>
  </si>
  <si>
    <t xml:space="preserve">Preparado: </t>
  </si>
  <si>
    <t xml:space="preserve">Revisado:    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</si>
  <si>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</si>
  <si>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</si>
  <si>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</si>
  <si>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</si>
  <si>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</si>
  <si>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Amortización de la Deuda</t>
  </si>
  <si>
    <t>Interna</t>
  </si>
  <si>
    <t>"Año del Rediseño Curricular y Reforma Universitaria"</t>
  </si>
  <si>
    <t>Donaciones de Personas</t>
  </si>
  <si>
    <t>Construcciones</t>
  </si>
  <si>
    <t>Correspondiente Mayo/2024</t>
  </si>
  <si>
    <t>Mtra. Paz Asunción Cruz B.</t>
  </si>
  <si>
    <r>
      <t>Subvención Ordinaria</t>
    </r>
    <r>
      <rPr>
        <sz val="8"/>
        <rFont val="Arial"/>
        <family val="2"/>
      </rPr>
      <t xml:space="preserve"> (Libramientos nos.1281 y 1283)</t>
    </r>
  </si>
  <si>
    <r>
      <t>Subvención Extraordinaria</t>
    </r>
    <r>
      <rPr>
        <sz val="8"/>
        <rFont val="Arial"/>
        <family val="2"/>
      </rPr>
      <t xml:space="preserve"> (Centro Regionales Universitarios Mayo-2024, Libramiento No.1298)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</si>
</sst>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Border="1" applyAlignment="1">
      <alignment wrapText="1"/>
    </xf>
    <xf numFmtId="0" fontId="1" fillId="4" borderId="0" xfId="2" applyFont="1" applyFill="1" applyBorder="1"/>
    <xf numFmtId="164" fontId="1" fillId="0" borderId="1" xfId="1" applyNumberFormat="1" applyFont="1" applyBorder="1"/>
    <xf numFmtId="38" fontId="1" fillId="0" borderId="0" xfId="2" applyNumberFormat="1" applyFont="1" applyBorder="1"/>
    <xf numFmtId="0" fontId="1" fillId="0" borderId="0" xfId="2" applyFill="1" applyBorder="1"/>
    <xf numFmtId="165" fontId="1" fillId="0" borderId="0" xfId="3" applyNumberFormat="1" applyFill="1"/>
    <xf numFmtId="0" fontId="3" fillId="0" borderId="0" xfId="0" applyFont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52" zoomScaleNormal="100" workbookViewId="0">
      <selection activeCell="C66" sqref="C66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4.570312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8" t="s">
        <v>28</v>
      </c>
      <c r="B1" s="88"/>
      <c r="C1" s="88"/>
      <c r="D1" s="88"/>
      <c r="E1" s="88"/>
      <c r="F1" s="88"/>
    </row>
    <row r="2" spans="1:6" ht="25.5" x14ac:dyDescent="0.35">
      <c r="A2" s="91" t="s">
        <v>29</v>
      </c>
      <c r="B2" s="91"/>
      <c r="C2" s="91"/>
      <c r="D2" s="91"/>
      <c r="E2" s="91"/>
      <c r="F2" s="91"/>
    </row>
    <row r="3" spans="1:6" x14ac:dyDescent="0.2">
      <c r="A3" s="92" t="s">
        <v>41</v>
      </c>
      <c r="B3" s="92"/>
      <c r="C3" s="92"/>
      <c r="D3" s="92"/>
      <c r="E3" s="92"/>
      <c r="F3" s="92"/>
    </row>
    <row r="4" spans="1:6" ht="15" x14ac:dyDescent="0.25">
      <c r="A4" s="89"/>
      <c r="B4" s="89"/>
      <c r="C4" s="89"/>
      <c r="D4" s="89"/>
      <c r="E4" s="89"/>
      <c r="F4" s="89"/>
    </row>
    <row r="5" spans="1:6" ht="15.75" x14ac:dyDescent="0.25">
      <c r="A5" s="93" t="s">
        <v>31</v>
      </c>
      <c r="B5" s="93"/>
      <c r="C5" s="93"/>
      <c r="D5" s="93"/>
      <c r="E5" s="93"/>
      <c r="F5" s="93"/>
    </row>
    <row r="6" spans="1:6" ht="15" x14ac:dyDescent="0.25">
      <c r="A6" s="74"/>
      <c r="B6" s="74"/>
      <c r="C6" s="74"/>
      <c r="D6" s="74"/>
      <c r="E6" s="74"/>
      <c r="F6" s="74"/>
    </row>
    <row r="7" spans="1:6" ht="15.75" x14ac:dyDescent="0.25">
      <c r="A7" s="90" t="s">
        <v>44</v>
      </c>
      <c r="B7" s="90"/>
      <c r="C7" s="90"/>
      <c r="D7" s="90"/>
      <c r="E7" s="90"/>
      <c r="F7" s="90"/>
    </row>
    <row r="8" spans="1:6" x14ac:dyDescent="0.2">
      <c r="A8" s="2"/>
      <c r="B8" s="3"/>
      <c r="C8" s="3"/>
      <c r="D8" s="3"/>
      <c r="E8" s="33"/>
      <c r="F8" s="4"/>
    </row>
    <row r="9" spans="1:6" x14ac:dyDescent="0.2">
      <c r="A9" s="34" t="s">
        <v>7</v>
      </c>
      <c r="B9" s="35"/>
      <c r="C9" s="36"/>
      <c r="D9" s="37" t="s">
        <v>30</v>
      </c>
      <c r="E9" s="38"/>
      <c r="F9" s="39" t="s">
        <v>6</v>
      </c>
    </row>
    <row r="10" spans="1:6" x14ac:dyDescent="0.2">
      <c r="A10" s="4"/>
      <c r="B10" s="40" t="s">
        <v>0</v>
      </c>
      <c r="C10" s="41"/>
      <c r="D10" s="42"/>
      <c r="E10" s="42"/>
      <c r="F10" s="40"/>
    </row>
    <row r="11" spans="1:6" x14ac:dyDescent="0.2">
      <c r="A11" s="4"/>
      <c r="B11" s="4"/>
      <c r="C11" s="6" t="s">
        <v>8</v>
      </c>
      <c r="D11" s="7">
        <v>4956946.5</v>
      </c>
      <c r="E11" s="7"/>
      <c r="F11" s="8">
        <f>SUM(D11/D34)</f>
        <v>4.2019784688550011E-3</v>
      </c>
    </row>
    <row r="12" spans="1:6" x14ac:dyDescent="0.2">
      <c r="A12" s="4"/>
      <c r="B12" s="4"/>
      <c r="C12" s="6" t="s">
        <v>1</v>
      </c>
      <c r="D12" s="7">
        <v>239503</v>
      </c>
      <c r="E12" s="7"/>
      <c r="F12" s="8">
        <f>SUM(D12/D34)</f>
        <v>2.0302548135756144E-4</v>
      </c>
    </row>
    <row r="13" spans="1:6" x14ac:dyDescent="0.2">
      <c r="A13" s="4"/>
      <c r="B13" s="4"/>
      <c r="C13" s="9" t="s">
        <v>9</v>
      </c>
      <c r="D13" s="7">
        <v>95299172.950000003</v>
      </c>
      <c r="E13" s="7"/>
      <c r="F13" s="8">
        <f>SUM(D13/D34)</f>
        <v>8.078462675269725E-2</v>
      </c>
    </row>
    <row r="14" spans="1:6" x14ac:dyDescent="0.2">
      <c r="A14" s="4"/>
      <c r="B14" s="4"/>
      <c r="C14" s="5" t="s">
        <v>2</v>
      </c>
      <c r="D14" s="10">
        <v>3001867.33</v>
      </c>
      <c r="E14" s="7"/>
      <c r="F14" s="11">
        <f>SUM(D14/D34)</f>
        <v>2.5446677479813939E-3</v>
      </c>
    </row>
    <row r="15" spans="1:6" x14ac:dyDescent="0.2">
      <c r="A15" s="4"/>
      <c r="B15" s="4"/>
      <c r="C15" s="5"/>
      <c r="D15" s="12">
        <f>SUM(D11:D14)</f>
        <v>103497489.78</v>
      </c>
      <c r="E15" s="12"/>
      <c r="F15" s="13">
        <f>SUM(F11:F14)</f>
        <v>8.7734298450891215E-2</v>
      </c>
    </row>
    <row r="16" spans="1:6" x14ac:dyDescent="0.2">
      <c r="A16" s="4"/>
      <c r="B16" s="43" t="s">
        <v>3</v>
      </c>
      <c r="C16" s="41"/>
      <c r="D16" s="44"/>
      <c r="E16" s="44"/>
      <c r="F16" s="45"/>
    </row>
    <row r="17" spans="1:6" x14ac:dyDescent="0.2">
      <c r="A17" s="4"/>
      <c r="B17" s="14"/>
      <c r="C17" s="5" t="s">
        <v>46</v>
      </c>
      <c r="D17" s="7">
        <v>1055266175.23</v>
      </c>
      <c r="E17" s="7"/>
      <c r="F17" s="8">
        <f>SUM(D17/D34)</f>
        <v>0.89454379772455261</v>
      </c>
    </row>
    <row r="18" spans="1:6" ht="24" x14ac:dyDescent="0.2">
      <c r="A18" s="4"/>
      <c r="B18" s="14"/>
      <c r="C18" s="81" t="s">
        <v>47</v>
      </c>
      <c r="D18" s="10">
        <v>20783333</v>
      </c>
      <c r="E18" s="7"/>
      <c r="F18" s="11">
        <f>SUM(D18/D34)</f>
        <v>1.7617926232821681E-2</v>
      </c>
    </row>
    <row r="19" spans="1:6" x14ac:dyDescent="0.2">
      <c r="A19" s="4"/>
      <c r="B19" s="4"/>
      <c r="C19" s="6"/>
      <c r="D19" s="12">
        <f>SUM(D17:D18)</f>
        <v>1076049508.23</v>
      </c>
      <c r="E19" s="12"/>
      <c r="F19" s="13">
        <f>SUM(F17:F18)</f>
        <v>0.91216172395737427</v>
      </c>
    </row>
    <row r="20" spans="1:6" x14ac:dyDescent="0.2">
      <c r="A20" s="4"/>
      <c r="B20" s="40" t="s">
        <v>4</v>
      </c>
      <c r="C20" s="41"/>
      <c r="D20" s="46"/>
      <c r="E20" s="46"/>
      <c r="F20" s="47"/>
    </row>
    <row r="21" spans="1:6" x14ac:dyDescent="0.2">
      <c r="A21" s="4"/>
      <c r="B21" s="4"/>
      <c r="C21" s="28" t="s">
        <v>42</v>
      </c>
      <c r="D21" s="18">
        <v>22850</v>
      </c>
      <c r="E21" s="16"/>
      <c r="F21" s="8">
        <f>SUM(D21/D34)</f>
        <v>1.9369829392618377E-5</v>
      </c>
    </row>
    <row r="22" spans="1:6" x14ac:dyDescent="0.2">
      <c r="A22" s="4"/>
      <c r="B22" s="4"/>
      <c r="C22" s="28" t="s">
        <v>2</v>
      </c>
      <c r="D22" s="26">
        <v>41309.21</v>
      </c>
      <c r="E22" s="16"/>
      <c r="F22" s="11">
        <f>SUM(D22/D34)</f>
        <v>3.5017608317017283E-5</v>
      </c>
    </row>
    <row r="23" spans="1:6" x14ac:dyDescent="0.2">
      <c r="A23" s="4"/>
      <c r="B23" s="4"/>
      <c r="C23" s="5"/>
      <c r="D23" s="29">
        <f>SUM(D21:D22)</f>
        <v>64159.21</v>
      </c>
      <c r="E23" s="22"/>
      <c r="F23" s="13">
        <f>SUM(F21:F22)</f>
        <v>5.438743770963566E-5</v>
      </c>
    </row>
    <row r="24" spans="1:6" ht="6" customHeight="1" x14ac:dyDescent="0.2">
      <c r="A24" s="4"/>
      <c r="B24" s="4"/>
      <c r="C24" s="5"/>
      <c r="D24" s="16"/>
      <c r="E24" s="16"/>
      <c r="F24" s="8"/>
    </row>
    <row r="25" spans="1:6" x14ac:dyDescent="0.2">
      <c r="A25" s="4"/>
      <c r="B25" s="48" t="s">
        <v>10</v>
      </c>
      <c r="C25" s="41"/>
      <c r="D25" s="49">
        <f>+D23+D15+D19</f>
        <v>1179611157.22</v>
      </c>
      <c r="E25" s="49"/>
      <c r="F25" s="50">
        <f>SUM(F23+F19+F15)</f>
        <v>0.99995040984597516</v>
      </c>
    </row>
    <row r="26" spans="1:6" x14ac:dyDescent="0.2">
      <c r="A26" s="4"/>
      <c r="B26" s="4"/>
      <c r="C26" s="5"/>
      <c r="D26" s="16"/>
      <c r="E26" s="16"/>
      <c r="F26" s="8"/>
    </row>
    <row r="27" spans="1:6" x14ac:dyDescent="0.2">
      <c r="A27" s="34" t="s">
        <v>11</v>
      </c>
      <c r="B27" s="35"/>
      <c r="C27" s="36"/>
      <c r="D27" s="51"/>
      <c r="E27" s="51"/>
      <c r="F27" s="52"/>
    </row>
    <row r="28" spans="1:6" x14ac:dyDescent="0.2">
      <c r="A28" s="4"/>
      <c r="B28" s="54" t="s">
        <v>12</v>
      </c>
      <c r="C28" s="54"/>
      <c r="D28" s="55"/>
      <c r="E28" s="56"/>
      <c r="F28" s="57"/>
    </row>
    <row r="29" spans="1:6" x14ac:dyDescent="0.2">
      <c r="A29" s="4"/>
      <c r="B29" s="77"/>
      <c r="C29" s="77" t="s">
        <v>5</v>
      </c>
      <c r="D29" s="80">
        <v>58500</v>
      </c>
      <c r="E29" s="78"/>
      <c r="F29" s="11">
        <f>SUM(D29/D34)</f>
        <v>4.9590154024865424E-5</v>
      </c>
    </row>
    <row r="30" spans="1:6" x14ac:dyDescent="0.2">
      <c r="A30" s="4"/>
      <c r="B30" s="4"/>
      <c r="C30" s="5"/>
      <c r="D30" s="29">
        <f>SUM(D29:D29)</f>
        <v>58500</v>
      </c>
      <c r="E30" s="22"/>
      <c r="F30" s="13">
        <f>SUM(F29)</f>
        <v>4.9590154024865424E-5</v>
      </c>
    </row>
    <row r="31" spans="1:6" ht="8.25" customHeight="1" x14ac:dyDescent="0.2">
      <c r="A31" s="4"/>
      <c r="B31" s="19"/>
      <c r="C31" s="9"/>
      <c r="D31" s="22"/>
      <c r="E31" s="22"/>
      <c r="F31" s="17"/>
    </row>
    <row r="32" spans="1:6" x14ac:dyDescent="0.2">
      <c r="A32" s="4"/>
      <c r="B32" s="58" t="s">
        <v>13</v>
      </c>
      <c r="C32" s="59"/>
      <c r="D32" s="76">
        <f>SUM(D30)</f>
        <v>58500</v>
      </c>
      <c r="E32" s="60"/>
      <c r="F32" s="61">
        <f>SUM(F30)</f>
        <v>4.9590154024865424E-5</v>
      </c>
    </row>
    <row r="33" spans="1:6" x14ac:dyDescent="0.2">
      <c r="A33" s="4"/>
      <c r="B33" s="4"/>
      <c r="C33" s="5"/>
      <c r="D33" s="21"/>
      <c r="E33" s="21"/>
      <c r="F33" s="15"/>
    </row>
    <row r="34" spans="1:6" x14ac:dyDescent="0.2">
      <c r="A34" s="73" t="s">
        <v>25</v>
      </c>
      <c r="B34" s="66"/>
      <c r="C34" s="67"/>
      <c r="D34" s="68">
        <f>D25+D32</f>
        <v>1179669657.22</v>
      </c>
      <c r="E34" s="69"/>
      <c r="F34" s="70">
        <f>SUM(F32+F25)</f>
        <v>1</v>
      </c>
    </row>
    <row r="35" spans="1:6" x14ac:dyDescent="0.2">
      <c r="A35" s="4"/>
      <c r="B35" s="4"/>
      <c r="C35" s="5"/>
      <c r="D35" s="16"/>
      <c r="E35" s="16"/>
      <c r="F35" s="15"/>
    </row>
    <row r="36" spans="1:6" x14ac:dyDescent="0.2">
      <c r="A36" s="72" t="s">
        <v>14</v>
      </c>
      <c r="B36" s="35"/>
      <c r="C36" s="36"/>
      <c r="D36" s="51"/>
      <c r="E36" s="51"/>
      <c r="F36" s="53"/>
    </row>
    <row r="37" spans="1:6" x14ac:dyDescent="0.2">
      <c r="A37" s="4"/>
      <c r="B37" s="54" t="s">
        <v>15</v>
      </c>
      <c r="C37" s="59"/>
      <c r="D37" s="56"/>
      <c r="E37" s="56"/>
      <c r="F37" s="57"/>
    </row>
    <row r="38" spans="1:6" x14ac:dyDescent="0.2">
      <c r="A38" s="4"/>
      <c r="B38" s="4"/>
      <c r="C38" s="5" t="s">
        <v>16</v>
      </c>
      <c r="D38" s="21">
        <v>891499515.29999995</v>
      </c>
      <c r="E38" s="21"/>
      <c r="F38" s="8">
        <f>SUM(D38/D62)</f>
        <v>0.70116139925228604</v>
      </c>
    </row>
    <row r="39" spans="1:6" x14ac:dyDescent="0.2">
      <c r="A39" s="4"/>
      <c r="B39" s="4"/>
      <c r="C39" s="6" t="s">
        <v>17</v>
      </c>
      <c r="D39" s="21">
        <v>78810271.569999993</v>
      </c>
      <c r="E39" s="21"/>
      <c r="F39" s="8">
        <f>SUM(D39/D62)</f>
        <v>6.1984016077539485E-2</v>
      </c>
    </row>
    <row r="40" spans="1:6" x14ac:dyDescent="0.2">
      <c r="A40" s="4"/>
      <c r="B40" s="4"/>
      <c r="C40" s="5" t="s">
        <v>26</v>
      </c>
      <c r="D40" s="20">
        <v>31795813.09</v>
      </c>
      <c r="E40" s="21"/>
      <c r="F40" s="11">
        <f>SUM(D40/D62)</f>
        <v>2.5007301085347607E-2</v>
      </c>
    </row>
    <row r="41" spans="1:6" x14ac:dyDescent="0.2">
      <c r="A41" s="4"/>
      <c r="B41" s="4"/>
      <c r="C41" s="5"/>
      <c r="D41" s="22">
        <f>SUM(D38:D40)</f>
        <v>1002105599.9599999</v>
      </c>
      <c r="E41" s="22"/>
      <c r="F41" s="13">
        <f>SUM(F38:F40)</f>
        <v>0.78815271641517315</v>
      </c>
    </row>
    <row r="42" spans="1:6" ht="12.75" customHeight="1" x14ac:dyDescent="0.2">
      <c r="A42" s="4"/>
      <c r="B42" s="54" t="s">
        <v>18</v>
      </c>
      <c r="C42" s="59"/>
      <c r="D42" s="56"/>
      <c r="E42" s="56"/>
      <c r="F42" s="62"/>
    </row>
    <row r="43" spans="1:6" ht="12.75" customHeight="1" x14ac:dyDescent="0.2">
      <c r="A43" s="4"/>
      <c r="B43" s="77"/>
      <c r="C43" s="75" t="s">
        <v>19</v>
      </c>
      <c r="D43" s="80">
        <v>254749378.40000001</v>
      </c>
      <c r="E43" s="78"/>
      <c r="F43" s="11">
        <f>SUM(D43/D62)</f>
        <v>0.20035953755677169</v>
      </c>
    </row>
    <row r="44" spans="1:6" x14ac:dyDescent="0.2">
      <c r="A44" s="4"/>
      <c r="B44" s="4"/>
      <c r="C44" s="5"/>
      <c r="D44" s="22">
        <f>SUM(D43:D43)</f>
        <v>254749378.40000001</v>
      </c>
      <c r="E44" s="22"/>
      <c r="F44" s="13">
        <f>SUM(F43:F43)</f>
        <v>0.20035953755677169</v>
      </c>
    </row>
    <row r="45" spans="1:6" x14ac:dyDescent="0.2">
      <c r="A45" s="4"/>
      <c r="B45" s="54" t="s">
        <v>37</v>
      </c>
      <c r="C45" s="59"/>
      <c r="D45" s="82"/>
      <c r="E45" s="82"/>
      <c r="F45" s="62"/>
    </row>
    <row r="46" spans="1:6" x14ac:dyDescent="0.2">
      <c r="A46" s="4"/>
      <c r="B46" s="4"/>
      <c r="C46" s="9" t="s">
        <v>38</v>
      </c>
      <c r="D46" s="83">
        <v>1583.45</v>
      </c>
      <c r="E46" s="9"/>
      <c r="F46" s="11">
        <f>SUM(D46/D62)</f>
        <v>1.2453781506234685E-6</v>
      </c>
    </row>
    <row r="47" spans="1:6" x14ac:dyDescent="0.2">
      <c r="A47" s="4"/>
      <c r="B47" s="4"/>
      <c r="C47" s="5"/>
      <c r="D47" s="22">
        <f>SUM(D46:D46)</f>
        <v>1583.45</v>
      </c>
      <c r="E47" s="22"/>
      <c r="F47" s="13">
        <f>SUM(F46:F46)</f>
        <v>1.2453781506234685E-6</v>
      </c>
    </row>
    <row r="48" spans="1:6" ht="9.75" customHeight="1" x14ac:dyDescent="0.2">
      <c r="A48" s="4"/>
      <c r="B48" s="4"/>
      <c r="C48" s="5"/>
      <c r="D48" s="22"/>
      <c r="E48" s="22"/>
      <c r="F48" s="32"/>
    </row>
    <row r="49" spans="1:6" x14ac:dyDescent="0.2">
      <c r="A49" s="23"/>
      <c r="B49" s="63" t="s">
        <v>20</v>
      </c>
      <c r="C49" s="59"/>
      <c r="D49" s="60">
        <f>SUM(D41+D44+D47)</f>
        <v>1256856561.8099999</v>
      </c>
      <c r="E49" s="60"/>
      <c r="F49" s="61">
        <f>SUM(F47+F44+F41)</f>
        <v>0.98851349935009547</v>
      </c>
    </row>
    <row r="50" spans="1:6" x14ac:dyDescent="0.2">
      <c r="A50" s="23"/>
      <c r="B50" s="23"/>
      <c r="C50" s="5"/>
      <c r="D50" s="24"/>
      <c r="E50" s="24"/>
      <c r="F50" s="32"/>
    </row>
    <row r="51" spans="1:6" x14ac:dyDescent="0.2">
      <c r="A51" s="34" t="s">
        <v>21</v>
      </c>
      <c r="B51" s="35"/>
      <c r="C51" s="36"/>
      <c r="D51" s="51"/>
      <c r="E51" s="51"/>
      <c r="F51" s="71"/>
    </row>
    <row r="52" spans="1:6" x14ac:dyDescent="0.2">
      <c r="A52" s="4"/>
      <c r="B52" s="77" t="s">
        <v>22</v>
      </c>
      <c r="C52" s="85"/>
      <c r="D52" s="78"/>
      <c r="E52" s="78"/>
      <c r="F52" s="86"/>
    </row>
    <row r="53" spans="1:6" x14ac:dyDescent="0.2">
      <c r="A53" s="4"/>
      <c r="B53" s="77"/>
      <c r="C53" s="75" t="s">
        <v>27</v>
      </c>
      <c r="D53" s="79">
        <v>7861095.7599999998</v>
      </c>
      <c r="E53" s="78"/>
      <c r="F53" s="8">
        <f>SUM(D53/D62)</f>
        <v>6.182725630403731E-3</v>
      </c>
    </row>
    <row r="54" spans="1:6" x14ac:dyDescent="0.2">
      <c r="A54" s="4"/>
      <c r="B54" s="77"/>
      <c r="C54" s="75" t="s">
        <v>43</v>
      </c>
      <c r="D54" s="79">
        <v>45902</v>
      </c>
      <c r="E54" s="78"/>
      <c r="F54" s="11">
        <f>SUM(D54/D62)</f>
        <v>3.6101770103204044E-5</v>
      </c>
    </row>
    <row r="55" spans="1:6" x14ac:dyDescent="0.2">
      <c r="A55" s="4"/>
      <c r="B55" s="4"/>
      <c r="C55" s="5"/>
      <c r="D55" s="30">
        <f>SUM(D53:D54)</f>
        <v>7906997.7599999998</v>
      </c>
      <c r="E55" s="22"/>
      <c r="F55" s="13">
        <f>SUM(F53:F54)</f>
        <v>6.2188274005069346E-3</v>
      </c>
    </row>
    <row r="56" spans="1:6" x14ac:dyDescent="0.2">
      <c r="A56" s="4"/>
      <c r="B56" s="54" t="s">
        <v>39</v>
      </c>
      <c r="C56" s="59"/>
      <c r="D56" s="82"/>
      <c r="E56" s="82"/>
      <c r="F56" s="62"/>
    </row>
    <row r="57" spans="1:6" x14ac:dyDescent="0.2">
      <c r="A57" s="4"/>
      <c r="B57" s="4"/>
      <c r="C57" s="27" t="s">
        <v>40</v>
      </c>
      <c r="D57" s="83">
        <v>6697642.1600000001</v>
      </c>
      <c r="E57" s="84"/>
      <c r="F57" s="11">
        <f>SUM(D57/D62)</f>
        <v>5.2676732493975639E-3</v>
      </c>
    </row>
    <row r="58" spans="1:6" x14ac:dyDescent="0.2">
      <c r="A58" s="4"/>
      <c r="B58" s="4"/>
      <c r="C58" s="5"/>
      <c r="D58" s="29">
        <f>SUM(D57)</f>
        <v>6697642.1600000001</v>
      </c>
      <c r="E58" s="22"/>
      <c r="F58" s="13">
        <f>SUM(F57)</f>
        <v>5.2676732493975639E-3</v>
      </c>
    </row>
    <row r="59" spans="1:6" ht="6" customHeight="1" x14ac:dyDescent="0.2">
      <c r="A59" s="4"/>
      <c r="B59" s="4"/>
      <c r="C59" s="5"/>
      <c r="D59" s="16"/>
      <c r="E59" s="16"/>
      <c r="F59" s="31"/>
    </row>
    <row r="60" spans="1:6" x14ac:dyDescent="0.2">
      <c r="A60" s="4"/>
      <c r="B60" s="63" t="s">
        <v>23</v>
      </c>
      <c r="C60" s="64"/>
      <c r="D60" s="60">
        <f>SUM(D55+D58)</f>
        <v>14604639.92</v>
      </c>
      <c r="E60" s="60"/>
      <c r="F60" s="61">
        <f>SUM(F58+F55)</f>
        <v>1.1486500649904498E-2</v>
      </c>
    </row>
    <row r="61" spans="1:6" x14ac:dyDescent="0.2">
      <c r="A61" s="4"/>
      <c r="B61" s="4"/>
      <c r="C61" s="5"/>
      <c r="D61" s="16"/>
      <c r="E61" s="16"/>
      <c r="F61" s="8"/>
    </row>
    <row r="62" spans="1:6" x14ac:dyDescent="0.2">
      <c r="A62" s="65" t="s">
        <v>24</v>
      </c>
      <c r="B62" s="66"/>
      <c r="C62" s="67"/>
      <c r="D62" s="68">
        <f>+D60+D49</f>
        <v>1271461201.73</v>
      </c>
      <c r="E62" s="69"/>
      <c r="F62" s="70">
        <f>SUM(F60+F49)</f>
        <v>1</v>
      </c>
    </row>
    <row r="63" spans="1:6" x14ac:dyDescent="0.2">
      <c r="A63" s="4"/>
      <c r="B63" s="4"/>
      <c r="C63" s="4"/>
      <c r="D63" s="25"/>
      <c r="E63" s="16"/>
      <c r="F63" s="4"/>
    </row>
    <row r="67" spans="1:4" x14ac:dyDescent="0.2">
      <c r="A67" t="s">
        <v>32</v>
      </c>
      <c r="D67" t="s">
        <v>33</v>
      </c>
    </row>
    <row r="68" spans="1:4" x14ac:dyDescent="0.2">
      <c r="C68" s="87" t="s">
        <v>45</v>
      </c>
      <c r="D68" s="87" t="s">
        <v>34</v>
      </c>
    </row>
    <row r="69" spans="1:4" x14ac:dyDescent="0.2">
      <c r="C69" t="s">
        <v>35</v>
      </c>
      <c r="D69" t="s">
        <v>36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75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 Mayo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2024-06-07T18:42:02Z</cp:lastPrinted>
  <dcterms:created xsi:type="dcterms:W3CDTF">2001-01-25T14:49:03Z</dcterms:created>
  <dcterms:modified xsi:type="dcterms:W3CDTF">2024-06-10T12:58:36Z</dcterms:modified>
</cp:coreProperties>
</file>